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D:\Documents\2.ΜΕΛΕΤΕΣ ΓΙΑ ΠΡΟΜΗΘΕΙΕΣ\ΜΕΛΕΤΕΣ ΠΡΟΜΗΘΕΙΩΝ 2023\"/>
    </mc:Choice>
  </mc:AlternateContent>
  <xr:revisionPtr revIDLastSave="0" documentId="13_ncr:1_{4A36C53D-E827-47E3-A33C-590CBE2AAB0E}" xr6:coauthVersionLast="47" xr6:coauthVersionMax="47" xr10:uidLastSave="{00000000-0000-0000-0000-000000000000}"/>
  <bookViews>
    <workbookView xWindow="-120" yWindow="-120" windowWidth="29040" windowHeight="15840" activeTab="2" xr2:uid="{00000000-000D-0000-FFFF-FFFF00000000}"/>
  </bookViews>
  <sheets>
    <sheet name="Ενδεικτ. προϋπολογισμός" sheetId="1" r:id="rId1"/>
    <sheet name="Οικονομική προσφορά" sheetId="2" r:id="rId2"/>
    <sheet name="τεχνικές προδιαγραφές" sheetId="3" r:id="rId3"/>
  </sheets>
  <definedNames>
    <definedName name="_xlnm.Print_Area" localSheetId="0">'Ενδεικτ. προϋπολογισμός'!$A$1:$J$105</definedName>
    <definedName name="_xlnm.Print_Area" localSheetId="2">'τεχνικές προδιαγραφές'!$A$1:$D$89</definedName>
  </definedNames>
  <calcPr calcId="191029"/>
</workbook>
</file>

<file path=xl/calcChain.xml><?xml version="1.0" encoding="utf-8"?>
<calcChain xmlns="http://schemas.openxmlformats.org/spreadsheetml/2006/main">
  <c r="D26" i="3" l="1"/>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C73"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B71" i="3"/>
  <c r="B72" i="3"/>
  <c r="B73" i="3"/>
  <c r="B68" i="3"/>
  <c r="B69" i="3"/>
  <c r="B70"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25" i="3"/>
  <c r="C25" i="3"/>
  <c r="D25" i="3" s="1"/>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B73" i="2"/>
  <c r="B74" i="2"/>
  <c r="B75" i="2"/>
  <c r="B76" i="2"/>
  <c r="B77" i="2"/>
  <c r="B78"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30" i="2"/>
  <c r="C30" i="2"/>
  <c r="B74" i="1"/>
  <c r="B75" i="1" s="1"/>
  <c r="B76" i="1" s="1"/>
  <c r="B77" i="1" s="1"/>
  <c r="B78" i="1" s="1"/>
  <c r="B79" i="1" s="1"/>
  <c r="G78" i="1"/>
  <c r="H78" i="1"/>
  <c r="I78" i="1"/>
  <c r="I41" i="1"/>
  <c r="I42" i="1"/>
  <c r="H41" i="1"/>
  <c r="H42" i="1"/>
  <c r="I39" i="1"/>
  <c r="I59" i="1"/>
  <c r="I60" i="1"/>
  <c r="H73" i="1"/>
  <c r="I73" i="1"/>
  <c r="H63" i="1"/>
  <c r="H64" i="1"/>
  <c r="H65" i="1"/>
  <c r="H66" i="1"/>
  <c r="H67" i="1"/>
  <c r="G59" i="1"/>
  <c r="G60" i="1"/>
  <c r="G61" i="1"/>
  <c r="G62" i="1"/>
  <c r="I64" i="1"/>
  <c r="I63" i="1"/>
  <c r="H39" i="1"/>
  <c r="G64" i="1"/>
  <c r="G63" i="1"/>
  <c r="G73" i="1"/>
  <c r="G39" i="1"/>
  <c r="G40" i="1"/>
  <c r="G41" i="1"/>
  <c r="G42" i="1"/>
  <c r="I54" i="1"/>
  <c r="I55" i="1"/>
  <c r="I56" i="1"/>
  <c r="I57" i="1"/>
  <c r="I58" i="1"/>
  <c r="G58" i="1"/>
  <c r="G56" i="1"/>
  <c r="H56" i="1"/>
  <c r="G55" i="1"/>
  <c r="H55" i="1"/>
  <c r="G54" i="1"/>
  <c r="H54" i="1"/>
  <c r="H38" i="1"/>
  <c r="I38" i="1"/>
  <c r="H37" i="1"/>
  <c r="I37" i="1"/>
  <c r="G38" i="1"/>
  <c r="G37" i="1"/>
  <c r="I32" i="1"/>
  <c r="I33" i="1"/>
  <c r="H33" i="1"/>
  <c r="G33" i="1"/>
  <c r="H32" i="1"/>
  <c r="G32" i="1"/>
  <c r="I21" i="1"/>
  <c r="I6" i="1"/>
  <c r="I8" i="1"/>
  <c r="I9" i="1"/>
  <c r="I11" i="1"/>
  <c r="H7" i="1"/>
  <c r="H8" i="1"/>
  <c r="H9" i="1"/>
  <c r="H10" i="1"/>
  <c r="H11" i="1"/>
  <c r="H12" i="1"/>
  <c r="H13" i="1"/>
  <c r="H14" i="1"/>
  <c r="H15" i="1"/>
  <c r="H16" i="1"/>
  <c r="H17" i="1"/>
  <c r="H18" i="1"/>
  <c r="H19" i="1"/>
  <c r="H20" i="1"/>
  <c r="H21" i="1"/>
  <c r="H22" i="1"/>
  <c r="H23" i="1"/>
  <c r="H24" i="1"/>
  <c r="I12" i="1"/>
  <c r="H6" i="1" l="1"/>
  <c r="H25" i="1" s="1"/>
  <c r="I20" i="1"/>
  <c r="E19" i="2" s="1"/>
  <c r="G24" i="1"/>
  <c r="G23" i="1"/>
  <c r="C20" i="3"/>
  <c r="C21" i="3"/>
  <c r="C22" i="3"/>
  <c r="B20" i="3"/>
  <c r="B21" i="3"/>
  <c r="B22" i="3"/>
  <c r="F21" i="2"/>
  <c r="F22" i="2"/>
  <c r="F23" i="2"/>
  <c r="D21" i="2"/>
  <c r="D22" i="2"/>
  <c r="D23" i="2"/>
  <c r="C21" i="2"/>
  <c r="C22" i="2"/>
  <c r="C23" i="2"/>
  <c r="B21" i="2"/>
  <c r="B22" i="2"/>
  <c r="B23" i="2"/>
  <c r="I24" i="1"/>
  <c r="E23" i="2" s="1"/>
  <c r="I23" i="1"/>
  <c r="E22" i="2" s="1"/>
  <c r="I22" i="1"/>
  <c r="E21" i="2" s="1"/>
  <c r="G22" i="1"/>
  <c r="F20" i="2"/>
  <c r="D20" i="2"/>
  <c r="C20" i="2"/>
  <c r="B20" i="2"/>
  <c r="C19" i="3"/>
  <c r="B19" i="3"/>
  <c r="E20" i="2"/>
  <c r="G21" i="1"/>
  <c r="C18" i="3"/>
  <c r="F17" i="2"/>
  <c r="F18" i="2"/>
  <c r="F19" i="2"/>
  <c r="D19" i="2"/>
  <c r="D18" i="2"/>
  <c r="D17" i="2"/>
  <c r="C17" i="2"/>
  <c r="C18" i="2"/>
  <c r="C19" i="2"/>
  <c r="B17" i="2"/>
  <c r="B18" i="2"/>
  <c r="B19" i="2"/>
  <c r="G20" i="1"/>
  <c r="G19" i="1"/>
  <c r="G18" i="1"/>
  <c r="I19" i="1"/>
  <c r="E18" i="2" s="1"/>
  <c r="I18" i="1"/>
  <c r="E17" i="2" s="1"/>
  <c r="C16" i="3"/>
  <c r="C17" i="3"/>
  <c r="B5" i="3"/>
  <c r="B6" i="3"/>
  <c r="B7" i="3"/>
  <c r="B8" i="3"/>
  <c r="B9" i="3"/>
  <c r="B10" i="3"/>
  <c r="B11" i="3"/>
  <c r="B12" i="3"/>
  <c r="B13" i="3"/>
  <c r="B14" i="3"/>
  <c r="B15" i="3"/>
  <c r="B16" i="3"/>
  <c r="B17" i="3"/>
  <c r="B18" i="3"/>
  <c r="C13" i="3"/>
  <c r="C12" i="3"/>
  <c r="C14" i="3"/>
  <c r="C15" i="3"/>
  <c r="F14" i="2"/>
  <c r="F15" i="2"/>
  <c r="F16" i="2"/>
  <c r="D14" i="2"/>
  <c r="D15" i="2"/>
  <c r="D16" i="2"/>
  <c r="C14" i="2"/>
  <c r="C15" i="2"/>
  <c r="C16" i="2"/>
  <c r="B14" i="2"/>
  <c r="B15" i="2"/>
  <c r="B16" i="2"/>
  <c r="G17" i="1"/>
  <c r="G16" i="1"/>
  <c r="G15" i="1"/>
  <c r="I17" i="1"/>
  <c r="E16" i="2" s="1"/>
  <c r="I16" i="1"/>
  <c r="E15" i="2" s="1"/>
  <c r="I15" i="1"/>
  <c r="E14" i="2" s="1"/>
  <c r="F13" i="2"/>
  <c r="D13" i="2"/>
  <c r="C13" i="2"/>
  <c r="B13" i="2"/>
  <c r="I14" i="1"/>
  <c r="E13" i="2" s="1"/>
  <c r="G14" i="1"/>
  <c r="A4" i="3"/>
  <c r="A15" i="3" s="1"/>
  <c r="B4" i="3"/>
  <c r="C5" i="3"/>
  <c r="C6" i="3"/>
  <c r="C7" i="3"/>
  <c r="C8" i="3"/>
  <c r="C9" i="3"/>
  <c r="C10" i="3"/>
  <c r="C11" i="3"/>
  <c r="A5" i="2"/>
  <c r="B6" i="2"/>
  <c r="B7" i="2"/>
  <c r="B8" i="2"/>
  <c r="B9" i="2"/>
  <c r="B10" i="2"/>
  <c r="B11" i="2"/>
  <c r="B12" i="2"/>
  <c r="B5" i="2"/>
  <c r="C6" i="2"/>
  <c r="C7" i="2"/>
  <c r="C8" i="2"/>
  <c r="C9" i="2"/>
  <c r="C10" i="2"/>
  <c r="C11" i="2"/>
  <c r="C12" i="2"/>
  <c r="D6" i="2"/>
  <c r="D7" i="2"/>
  <c r="D8" i="2"/>
  <c r="D9" i="2"/>
  <c r="D10" i="2"/>
  <c r="D11" i="2"/>
  <c r="D12" i="2"/>
  <c r="D5" i="2"/>
  <c r="F6" i="2"/>
  <c r="F7" i="2"/>
  <c r="F8" i="2"/>
  <c r="F9" i="2"/>
  <c r="F10" i="2"/>
  <c r="F11" i="2"/>
  <c r="F12" i="2"/>
  <c r="I13" i="1"/>
  <c r="E12" i="2" s="1"/>
  <c r="E11" i="2"/>
  <c r="G13" i="1"/>
  <c r="G12" i="1"/>
  <c r="E8" i="2"/>
  <c r="I7" i="1"/>
  <c r="E6" i="2" s="1"/>
  <c r="G11" i="1"/>
  <c r="G10" i="1"/>
  <c r="G9" i="1"/>
  <c r="G8" i="1"/>
  <c r="G7" i="1"/>
  <c r="C4" i="3"/>
  <c r="C5" i="2"/>
  <c r="D30" i="2" l="1"/>
  <c r="A30" i="2"/>
  <c r="I40" i="1"/>
  <c r="H71" i="1"/>
  <c r="H72" i="1"/>
  <c r="G71" i="1"/>
  <c r="G72" i="1"/>
  <c r="I72" i="1"/>
  <c r="I71" i="1"/>
  <c r="H69" i="1"/>
  <c r="H70" i="1"/>
  <c r="G69" i="1"/>
  <c r="G70" i="1"/>
  <c r="I70" i="1"/>
  <c r="I69" i="1"/>
  <c r="H68" i="1"/>
  <c r="G67" i="1"/>
  <c r="G68" i="1"/>
  <c r="I68" i="1"/>
  <c r="I67" i="1"/>
  <c r="I66" i="1"/>
  <c r="G66" i="1"/>
  <c r="G65" i="1"/>
  <c r="I65" i="1"/>
  <c r="H62" i="1"/>
  <c r="I62" i="1"/>
  <c r="H61" i="1"/>
  <c r="I61" i="1"/>
  <c r="H52" i="1"/>
  <c r="G52" i="1"/>
  <c r="I52" i="1"/>
  <c r="B35" i="1"/>
  <c r="B36" i="1" s="1"/>
  <c r="H40" i="1"/>
  <c r="G31" i="1"/>
  <c r="B37" i="1" l="1"/>
  <c r="F5" i="2"/>
  <c r="B38" i="1" l="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H43" i="1" l="1"/>
  <c r="H44" i="1"/>
  <c r="G43" i="1"/>
  <c r="G44" i="1"/>
  <c r="I43" i="1"/>
  <c r="I34" i="1" l="1"/>
  <c r="I35" i="1"/>
  <c r="I36" i="1"/>
  <c r="I44" i="1"/>
  <c r="I45" i="1"/>
  <c r="I46" i="1"/>
  <c r="I47" i="1"/>
  <c r="I48" i="1"/>
  <c r="I49" i="1"/>
  <c r="I50" i="1"/>
  <c r="I51" i="1"/>
  <c r="I53" i="1"/>
  <c r="I74" i="1"/>
  <c r="I75" i="1"/>
  <c r="I76" i="1"/>
  <c r="I77" i="1"/>
  <c r="I79" i="1"/>
  <c r="I31" i="1"/>
  <c r="H34" i="1"/>
  <c r="H35" i="1"/>
  <c r="H36" i="1"/>
  <c r="H45" i="1"/>
  <c r="H46" i="1"/>
  <c r="H47" i="1"/>
  <c r="H48" i="1"/>
  <c r="H49" i="1"/>
  <c r="H50" i="1"/>
  <c r="H51" i="1"/>
  <c r="H53" i="1"/>
  <c r="H57" i="1"/>
  <c r="H74" i="1"/>
  <c r="H75" i="1"/>
  <c r="H76" i="1"/>
  <c r="H77" i="1"/>
  <c r="H79" i="1"/>
  <c r="H31" i="1"/>
  <c r="G34" i="1"/>
  <c r="G35" i="1"/>
  <c r="G36" i="1"/>
  <c r="G45" i="1"/>
  <c r="G46" i="1"/>
  <c r="G47" i="1"/>
  <c r="G48" i="1"/>
  <c r="G49" i="1"/>
  <c r="G50" i="1"/>
  <c r="G51" i="1"/>
  <c r="G53" i="1"/>
  <c r="G57" i="1"/>
  <c r="G74" i="1"/>
  <c r="G75" i="1"/>
  <c r="G76" i="1"/>
  <c r="G77" i="1"/>
  <c r="G79" i="1"/>
  <c r="G80" i="1" l="1"/>
  <c r="H80" i="1"/>
  <c r="E10" i="2"/>
  <c r="I10" i="1"/>
  <c r="E9" i="2" s="1"/>
  <c r="E7" i="2"/>
  <c r="E5" i="2"/>
  <c r="G6" i="1"/>
  <c r="G25" i="1" l="1"/>
  <c r="H86" i="1"/>
  <c r="J81" i="1"/>
  <c r="J82" i="1" s="1"/>
  <c r="G86" i="1" l="1"/>
  <c r="J26" i="1"/>
  <c r="J27" i="1" s="1"/>
  <c r="H87" i="1"/>
  <c r="H88" i="1" s="1"/>
  <c r="G87" i="1" l="1"/>
  <c r="G88" i="1" s="1"/>
  <c r="I90" i="1"/>
  <c r="I91" i="1" s="1"/>
  <c r="I92" i="1" s="1"/>
</calcChain>
</file>

<file path=xl/sharedStrings.xml><?xml version="1.0" encoding="utf-8"?>
<sst xmlns="http://schemas.openxmlformats.org/spreadsheetml/2006/main" count="240" uniqueCount="133">
  <si>
    <t>Τεμ.</t>
  </si>
  <si>
    <t>ΕΝΔΕΙΚΤΙΚΟΣ ΠΡΟΫΠΟΛΟΓΙΣΜΟΣ</t>
  </si>
  <si>
    <t>CPV</t>
  </si>
  <si>
    <t xml:space="preserve">α/α </t>
  </si>
  <si>
    <t>ΣΥΝ/ΚΗ ΠΟΣ/ΤΑ</t>
  </si>
  <si>
    <t xml:space="preserve">ΕΝΔ. ΤΙΜΗ € </t>
  </si>
  <si>
    <t>Τιμή  προσφοράς</t>
  </si>
  <si>
    <t>Σύνολο τιμής προσφοράς ανά το είδος</t>
  </si>
  <si>
    <t>Ο Προμηθευτής</t>
  </si>
  <si>
    <t>Υπογραφή &amp; Σφραγίδα</t>
  </si>
  <si>
    <t xml:space="preserve">Περιγραφή Υλικού </t>
  </si>
  <si>
    <t>43323000-3</t>
  </si>
  <si>
    <t xml:space="preserve">Ανάλυση Τεχνικών Προδιαγραφών Υλικού </t>
  </si>
  <si>
    <t xml:space="preserve">Αρδευτικό και υδραυλικό υλικό 2016 </t>
  </si>
  <si>
    <t xml:space="preserve">Σύνολο δαπάνης μελέτης χωρίς Φ.Π.Α. : </t>
  </si>
  <si>
    <t xml:space="preserve">Φ.Π.Α. 24 % : </t>
  </si>
  <si>
    <t xml:space="preserve">Σύνολο δαπάνης μελέτης με  Φ.Π.Α. 24 %  : </t>
  </si>
  <si>
    <t>Σταλάκτης καρφωτός ρυθμιζόμενος (συσκευασία 100 τεμ)  καρφωτοί σε σωλήνα άρδευσης  (κόκκινο κομβίο) 0-70 λιτ/ώρα</t>
  </si>
  <si>
    <t>ΔΑΠΑΝΗ ΑΝΑ ΚΩΔΙΚΟ</t>
  </si>
  <si>
    <t>ΠΟΣΟΤΗΤΕΣ ΑΝΑ ΚΩΔΙΚΟ</t>
  </si>
  <si>
    <t xml:space="preserve">Μανσόν κομπλέ για σωλήνες PVC κατά ISO 1452, PN 16 atm , DN63 </t>
  </si>
  <si>
    <t xml:space="preserve">Μανσόν κομπλέ για σωλήνες PVC κατά ISO 1452, PN 16 atm , DN90 </t>
  </si>
  <si>
    <t xml:space="preserve">Μανσόν κομπλέ για σωλήνες PVC κατά ISO 1452, PN 16 atm , DN110 </t>
  </si>
  <si>
    <t xml:space="preserve">Μανσόν κομπλέ για σωλήνες PVC κατά ISO 1452, PN 16 atm , DN125 </t>
  </si>
  <si>
    <t xml:space="preserve">Μανσόν κομπλέ για σωλήνες PVC κατά ISO 1452, PN 16 atm , DN200 </t>
  </si>
  <si>
    <t xml:space="preserve">Μανσόν κομπλέ για σωλήνες PVC κατά ISO 1452, PN 16 atm , DN140 </t>
  </si>
  <si>
    <t>Μανσόν κομπλέ για σωλήνες PVC κατά ISO 1452, PN 16 atm , DN160</t>
  </si>
  <si>
    <t>Σύνολο Δαπάνης ανά Κ.Α. :</t>
  </si>
  <si>
    <t xml:space="preserve">Σύνολο δαπάνης ανα Κ.Α. :  </t>
  </si>
  <si>
    <t xml:space="preserve">Φ.Π.Α. 24 %  ανα Κ.Α. :  </t>
  </si>
  <si>
    <t xml:space="preserve">Σύνολο δαπάνης ανα Κ.Α. με Φ.Π.Α.  24 % :  </t>
  </si>
  <si>
    <r>
      <t xml:space="preserve">Σωλήνας άδρευσης - υδρευσης άδρευσης των 6m από σκληρό PVC (χρώματος γκρι σκούρο) κομπλέ, κατά ΕΛΟΤ 1401, PN 10atm  </t>
    </r>
    <r>
      <rPr>
        <b/>
        <sz val="10"/>
        <rFont val="Times New Roman"/>
        <family val="1"/>
        <charset val="161"/>
      </rPr>
      <t>DN 200</t>
    </r>
  </si>
  <si>
    <r>
      <t xml:space="preserve">Σωλήνας άδρευσης - υδρευσης άδρευσης των 6m από σκληρό PVC (χρώματος γκρι σκούρο) κομπλέ, κατά ΕΛΟΤ 1401, PN 10atm  </t>
    </r>
    <r>
      <rPr>
        <b/>
        <sz val="10"/>
        <rFont val="Times New Roman"/>
        <family val="1"/>
        <charset val="161"/>
      </rPr>
      <t>DN 250</t>
    </r>
  </si>
  <si>
    <r>
      <t xml:space="preserve">Σωλήνας άδρευσης - υδρευσης άδρευσης των 6m από σκληρό PVC (χρώματος γκρι σκούρο) κομπλέ, κατά ΕΛΟΤ 1401, PN 10atm  </t>
    </r>
    <r>
      <rPr>
        <b/>
        <sz val="10"/>
        <rFont val="Times New Roman"/>
        <family val="1"/>
        <charset val="161"/>
      </rPr>
      <t>DN 280</t>
    </r>
  </si>
  <si>
    <r>
      <t xml:space="preserve">Σωλήνας άδρευσης - υδρευσης άδρευσης των 6m από σκληρό PVC (χρώματος γκρι σκούρο) κομπλέ, κατά ΕΛΟΤ 1401, PN 10atm  </t>
    </r>
    <r>
      <rPr>
        <b/>
        <sz val="10"/>
        <rFont val="Times New Roman"/>
        <family val="1"/>
        <charset val="161"/>
      </rPr>
      <t>DN 160</t>
    </r>
  </si>
  <si>
    <r>
      <t xml:space="preserve">Σωλήνας άδρευσης - υδρευσης άδρευσης των 6m από σκληρό PVC (χρώματος γκρι σκούρο) κομπλέ, κατά ΕΛΟΤ 1401, PN 10atm  </t>
    </r>
    <r>
      <rPr>
        <b/>
        <sz val="10"/>
        <rFont val="Times New Roman"/>
        <family val="1"/>
        <charset val="161"/>
      </rPr>
      <t>DN 140</t>
    </r>
  </si>
  <si>
    <t>ΤΜΗΜΑ 1</t>
  </si>
  <si>
    <t xml:space="preserve">Κ.Α. 35.6699.0003  </t>
  </si>
  <si>
    <t xml:space="preserve"> K.A. 25.6672.0002</t>
  </si>
  <si>
    <t>K.A. 25.6672.0002</t>
  </si>
  <si>
    <t>Συνολική Δαπάνη τμήμα 1  χωρίς Φ.Π.Α. :</t>
  </si>
  <si>
    <t>Συνολική Δαπάνη τμήμα 1  με Φ.Π.Α. :</t>
  </si>
  <si>
    <t>ΤΜΗΜΑ 2</t>
  </si>
  <si>
    <t>Συνολική Δαπάνη τμήμα  2  χωρίς Φ.Π.Α. :</t>
  </si>
  <si>
    <t>Συνολική Δαπάνη τμήμα  2  με  Φ.Π.Α. :</t>
  </si>
  <si>
    <t xml:space="preserve">Σέλα παροχής ελατού χυτοσιδητού   Ø 160 x 3" (χρώματος Μπλε ) με  4 βίδες για σωλήνα PVC, PN 16 atm </t>
  </si>
  <si>
    <t xml:space="preserve">Σέλα παροχής ελατού χυτοσιδητού   Ø 140 x 3" (χρώματος Μπλε ) με  4 βίδες για σωλήνα PVC, PN 16 atm </t>
  </si>
  <si>
    <t>Μούφες γαλβανιζέ κορδωνάτες  2 ½"</t>
  </si>
  <si>
    <t>Τάπες αρσενικές γαλβανιζέ 3''</t>
  </si>
  <si>
    <t>Μούφες γαλβανιζέ κορδωνάτες 3''</t>
  </si>
  <si>
    <t>Τάπες θηλυκές γαλβανιζέ 3''</t>
  </si>
  <si>
    <t>Τάπες αρσενικές γαλβανιζέ 2 ½"</t>
  </si>
  <si>
    <t>Τάπες θηλυκές γαλβανιζέ 2 ½"</t>
  </si>
  <si>
    <r>
      <t>Γωνίες γαλβανιζέ 90</t>
    </r>
    <r>
      <rPr>
        <vertAlign val="superscript"/>
        <sz val="10"/>
        <rFont val="Times New Roman"/>
        <family val="1"/>
        <charset val="161"/>
      </rPr>
      <t>ο</t>
    </r>
    <r>
      <rPr>
        <sz val="10"/>
        <rFont val="Times New Roman"/>
        <family val="1"/>
        <charset val="161"/>
      </rPr>
      <t xml:space="preserve"> μοίρες Θηλυκές 3'' </t>
    </r>
  </si>
  <si>
    <r>
      <t>Γωνίες γαλβανιζέ 90</t>
    </r>
    <r>
      <rPr>
        <vertAlign val="superscript"/>
        <sz val="10"/>
        <rFont val="Times New Roman"/>
        <family val="1"/>
        <charset val="161"/>
      </rPr>
      <t>ο</t>
    </r>
    <r>
      <rPr>
        <sz val="10"/>
        <rFont val="Times New Roman"/>
        <family val="1"/>
        <charset val="161"/>
      </rPr>
      <t xml:space="preserve"> μοίρες Θηλυκές   2 ½"' </t>
    </r>
  </si>
  <si>
    <t>Νιπέλ γαλβανιζέ 3''</t>
  </si>
  <si>
    <t>Νιπέλ γαλβανιζέ 2 ½"</t>
  </si>
  <si>
    <t xml:space="preserve">Βάνα σφαιρική  2 '', ολικής παροχής, με θηλυκά άκρα, ορειχάλκινη, PN 25atm  </t>
  </si>
  <si>
    <t xml:space="preserve">Βάνα σφαιρική  1 '', ολικής παροχής, με θηλυκά άκρα, ορειχάλκινη, PN 25atm  </t>
  </si>
  <si>
    <t>Σωλήνας άρδευσης Φ16 με ενσωματωμένο σταλάκτη ανά 33εκ.</t>
  </si>
  <si>
    <t>Σωλήνας άρδευσης Φ16 με ενσωματωμένο σταλάκτη ανά 50εκ.</t>
  </si>
  <si>
    <t>Σωλήνας άρδευσης Φ20 με ενσωματωμένο σταλάκτη ανά 33εκ.</t>
  </si>
  <si>
    <t>Σωλήνας άρδευσης Φ20 με ενσωματωμένο σταλάκτη ανά 50εκ.</t>
  </si>
  <si>
    <t>Προγραμματιστής φρεατίου μπαταρίας. Ελεγχόμενες Η/Β μία.</t>
  </si>
  <si>
    <t>Προγραμματιστής φρεατίου μπαταρίας. Ελεγχόμενες Η/Β δύο.</t>
  </si>
  <si>
    <t>Προγραμματιστής φρεατίου μπαταρίας. Ελεγχόμενες Η/Β τέσσερις</t>
  </si>
  <si>
    <t>Τριών τουλάχιστον εκκινήσεων, κύκλου ποτίσματος 1 - 7 ημερών διάρκειας από 1 min μέχρι και 12 ώρες, με δυνατότητα εκκίνησης κεντρικής ηλεκτροβάνας. Ελεγχόμενες Η/Β μία.Δυνατότητα προγραμματισμού μέσω φορητής μονάδας με παράλληλη  δυνατότητα χειροκίνητης λειτουργίας χωρίς κονσόλα.</t>
  </si>
  <si>
    <t>Τριών τουλάχιστον εκκινήσεων, κύκλου ποτίσματος 1 - 7 ημερών διάρκειας από 1 min μέχρι και 12 ώρες, με δυνατότητα εκκίνησης κεντρικής ηλεκτροβάνας. Ελεγχόμενες Η/Β δύο.Δυνατότητα προγραμματισμού μέσω φορητής μονάδας με παράλληλη  δυνατότητα χειροκίνητης λειτουργίας χωρίς κονσόλα.</t>
  </si>
  <si>
    <t>Τριών τουλάχιστον εκκινήσεων, κύκλου ποτίσματος 1 - 7 ημερών διάρκειας από 1 min μέχρι και 12 ώρες, με δυνατότητα εκκίνησης κεντρικής ηλεκτροβάνας. Ελεγχόμενες Η/Β τέσερις. .Δυνατότητα προγραμματισμού μέσω φορητής μονάδας με παράλληλη  δυνατότητα χειροκίνητης λειτουργίας χωρίς κονσόλα.</t>
  </si>
  <si>
    <t>Σωλήνας άρδευσηςαπό πολυαιθυλένιο υψηλής πυκνότητας (HDΡΕ), πίεσης λειτουργίας 6 atm (SDR 21), κατά EN 12201-2, ή πολυαιθυλένιο χαμηλής πυκνότητας (LDPE) κατά DIN 8072 (SF = συντελεστής ασφαλείας = 1,25  ή 1,40) διατομής 16 mm.</t>
  </si>
  <si>
    <t>Σταλακτηφόρος Φ16 mm από πολυαιθυλένιο (ΡΕ), με ενσωματωμένους σταλάκτες (κοντούς ή μακρούς), με λαβύρινθο μακράς διαδρομής, με ομοιομορφία παροχής σύμφωνα με τις απαιτήσεις του προτύπου ISO 9261 για σταλάκτες  κατηγορίας  A', για πίεση  λειτουργίας από 3,00 έως 4,00 atm. Αποστάσεις σταλακτών ανά 33 cm.</t>
  </si>
  <si>
    <t>Σταλακτηφόρος Φ16 mm από πολυαιθυλένιο (ΡΕ), με ενσωματωμένους σταλάκτες (κοντούς ή μακρούς), με λαβύρινθο μακράς διαδρομής, με ομοιομορφία παροχής σύμφωνα με τις απαιτήσεις του προτύπου ISO 9261 για σταλάκτες  κατηγορίας  A', για πίεση  λειτουργίας από 3,00 έως 4,00 atm. Αποστάσεις σταλακτών ανά 50 cm.</t>
  </si>
  <si>
    <t>Σταλακτηφόρος Φ20 mm από πολυαιθυλένιο (ΡΕ), με ενσωματωμένους σταλάκτες (κοντούς ή μακρούς), με λαβύρινθο μακράς διαδρομής, με ομοιομορφία παροχής σύμφωνα με τις απαιτήσεις του προτύπου ISO 9261 για σταλάκτες  κατηγορίας  A', για πίεση  λειτουργίας από 3,00 έως 4,00 atm. Αποστάσεις σταλακτών ανά 33 cm.</t>
  </si>
  <si>
    <t>Σταλακτηφόρος Φ20 mm από πολυαιθυλένιο (ΡΕ), με ενσωματωμένους σταλάκτες (κοντούς ή μακρούς), με λαβύρινθο μακράς διαδρομής, με ομοιομορφία παροχής σύμφωνα με τις απαιτήσεις του προτύπου ISO 9261 για σταλάκτες  κατηγορίας  A', για πίεση  λειτουργίας από 3,00 έως 4,00 atm. Αποστάσεις σταλακτών ανά 50 cm.</t>
  </si>
  <si>
    <t>Ηλεκτροβάνα 1΄΄ (PGV) με μηχανισμό ρύθμισης πίεσης (flow control)</t>
  </si>
  <si>
    <t>Βάνα ελέγχου άρδευσης (ηλεκτροβάνες) 1΄΄, πλαστική, ονομ. πίεσης 10 atm, περιοχής λειτουργίας από 0,7 μέχρι 10 atm, με μηχανισμό ρύθμισης παροχής (flow controller), εσωτερικής εκτόνωσης, με πηνίο (actuator) 24 V / AC και δυνατότητα χειροκίνητης λειτουργίας.</t>
  </si>
  <si>
    <t>Ηλεκτροβάνα 2΄΄ (PGV) με μηχανισμό ρύθμισης πίεσης (flow control)</t>
  </si>
  <si>
    <t>Βάνα ελέγχου άρδευσης (ηλεκτροβάνες) 2΄΄, πλαστική, ονομ. πίεσης 10 atm, περιοχής λειτουργίας από 0,7 μέχρι 10 atm, με μηχανισμό ρύθμισης παροχής (flow controller), εσωτερικής εκτόνωσης, με πηνίο (actuator) 24 V / AC και δυνατότητα χειροκίνητης λειτουργίας.</t>
  </si>
  <si>
    <t>Εκτοξευτήρες αυτοανυψούμενοι, γραναζωτοί, ακτίνας ενεργείας  5 - 9 m, με ανοξείδωτο σώμα ανύψωσης</t>
  </si>
  <si>
    <t>Εκτοξευτήρες αυτοανυψούμενοι (pop-up), γραναζωτοί, με ανοξείδωτο σώμα ανύψωσης, υδρολίπαντοι, ακτίνας ενεργείας 5-9 m, 1/2'' BSP, με βαλβίδα αντιστράγγισης, καστάνια αντιβανδαλικής προστασίας και μνήμη ρύθμισης τομέα</t>
  </si>
  <si>
    <t xml:space="preserve">Εκτοξευτήρες νερού αυτοανυψούμενος στατικός 1/2'' ακτίνας 3 -5 μέτρα ύψος κορμού 13cm </t>
  </si>
  <si>
    <t xml:space="preserve">Εκτοξευτήρας (pop-up) αυτοανυψούμενος στατικός 1/2'' BSP,ακτίνας 3 -5 μέτρα ύψος κορμού 13cm , με ακροφύσιο σταθερού ή ρυθμιζόμενου τομέα, κανονικής παροχής, ενσωματωμένο ή πρόσθετο, με αντιστραγγιστική βαλβίδα (antidrain). </t>
  </si>
  <si>
    <t>Πλαστικό φρεάτιο ηλεκτροβανών  6'',  μίας Η/Β</t>
  </si>
  <si>
    <t>Πλαστικό φρεάτιο ηλεκτροβανών  30Χ40 cm,  4 Η/Β</t>
  </si>
  <si>
    <t>Πλαστικό φρεάτιο ηλεκτροβανών  50Χ60 cm,  6 Η/Β</t>
  </si>
  <si>
    <t>Πλαστικό φρεάτιο με καπάκι για υπόγεια τοποθέτηση μίας ηλεκτροβάνας (Η/Β)</t>
  </si>
  <si>
    <t>Πλαστικό φρεάτιο με καπάκι για υπόγεια τοποθέτηση τεσσάρων  ηλεκτροβανών (Η/Β)</t>
  </si>
  <si>
    <t>Πλαστικό φρεάτιο με καπάκι για υπόγεια τοποθέτηση έξι  ηλεκτροβανών (Η/Β)</t>
  </si>
  <si>
    <t>ΕΝΤΥΠΟ ΟΙΚΟΝΟΜΙΚΗΣ ΠΡΟΣΦΟΡΑΣ</t>
  </si>
  <si>
    <t>ΦΠΑ 24%</t>
  </si>
  <si>
    <t>ΣΥΝΟΛΟ ΠΡΟΣΦΟΡΑΣ ΤΜΗΜΑΤΟΣ 1 (χωρίς ΦΠΑ)</t>
  </si>
  <si>
    <t>ΓΕΝΙΚΟ ΣΥΝΟΛΟ ΠΡΟΣΦΟΡΑΣ ΤΜΗΜΑΤΟΣ 1 (συμπερ. ΦΠΑ 24%)</t>
  </si>
  <si>
    <t>ΣΥΝΟΛΟ ΠΡΟΣΦΟΡΑΣ ΤΜΗΜΑΤΟΣ 2 (χωρίς ΦΠΑ)</t>
  </si>
  <si>
    <t>ΓΕΝΙΚΟ ΣΥΝΟΛΟ ΠΡΟΣΦΟΡΑΣ ΤΜΗΜΑΤΟΣ 2 (συμπερ. ΦΠΑ 24%)</t>
  </si>
  <si>
    <t>Μ.Μ.</t>
  </si>
  <si>
    <t>Μέτρο</t>
  </si>
  <si>
    <t>Μ.Μ</t>
  </si>
  <si>
    <t>Σταλάκτης καρφωτός ρυθμιζόμενος  (συσκευασία 100 τεμ.)</t>
  </si>
  <si>
    <t>ΤΕΧΝΙΚΑ ΧΑΡΑΚΤΗΡΙΣΤΙΚΑ (ΠΡΟΔΙΑΓΡΑΦΕΣ)</t>
  </si>
  <si>
    <t xml:space="preserve">Σωλήνας άρδευσης Φ16 - 6 Atm </t>
  </si>
  <si>
    <t xml:space="preserve">Σωλήνας άρδευσης Φ20 - 10 Atm </t>
  </si>
  <si>
    <t xml:space="preserve">Σωλήνας άρδευσης Φ25  - 10 Atm </t>
  </si>
  <si>
    <t xml:space="preserve">Σωλήνας άρδευσης Φ32  - 10 Atm </t>
  </si>
  <si>
    <t>Σωλήνας άρδευσηςαπό πολυαιθυλένιο υψηλής πυκνότητας (HDΡΕ), πίεσης λειτουργίας 10 atm (SDR 21), κατά EN 12201-2, ή πολυαιθυλένιο χαμηλής πυκνότητας (LDPE) κατά DIN 8072 (SF = συντελεστής ασφαλείας = 1,25  ή 1,40) διατομής 20 mm.</t>
  </si>
  <si>
    <t>Σωλήνας άρδευσηςαπό πολυαιθυλένιο υψηλής πυκνότητας (HDΡΕ), πίεσης λειτουργίας 10 atm (SDR 21), κατά EN 12201-2, ή πολυαιθυλένιο χαμηλής πυκνότητας (LDPE) κατά DIN 8072 (SF = συντελεστής ασφαλείας = 1,25  ή 1,40) διατομής 25 mm.</t>
  </si>
  <si>
    <t>Σωλήνας άρδευσηςαπό πολυαιθυλένιο υψηλής πυκνότητας (HDΡΕ), πίεσης λειτουργίας 10 atm (SDR 21), κατά EN 12201-2, ή πολυαιθυλένιο χαμηλής πυκνότητας (LDPE) κατά DIN 8072 (SF = συντελεστής ασφαλείας = 1,25  ή 1,40) διατομής 32 mm.</t>
  </si>
  <si>
    <t>Αρδευτικό υλικό έτους 2023</t>
  </si>
  <si>
    <t>Υδραυλική σέλα επισκευής μηχανικής και υδραυλικής σύσφιξης από ανοξείδωτο χάλυβα, με μανδύα ελαστικού συνθετικού καουτσούκ, για σωλήνες PVC κ.α.   εύρους  διαμέτρου 345.0 - 360.0 mm , PN 10 atm με δύο σειρές κοχλίες</t>
  </si>
  <si>
    <t>Υδραυλική σέλα επισκευής μηχανικής και υδραυλικής σύσφιξης από ανοξείδωτο χάλυβα, με μανδύα ελαστικού συνθετικού καουτσούκ, για σωλήνες PVC κ.α. εύρους  διαμέτρου 175.0 - 195.0 mm , PN 10 atm με δύο σειρές κοχλίες</t>
  </si>
  <si>
    <t>Υδραυλική σέλα επισκευής μηχανικής και υδραυλικής σύσφιξης από ανοξείδωτο χάλυβα, με μανδύα ελαστικού συνθετικού καουτσούκ, για σωλήνες PVC κ.α.  εύρους  διαμέτρου 300.0 - 320.0 mm , PN 10 atm με δύο σειρές κοχλίες</t>
  </si>
  <si>
    <t>Υδραυλική σέλα επισκευής μηχανικής και υδραυλικής σύσφιξης από ανοξείδωτο χάλυβα, με μανδύα ελαστικού συνθετικού καουτσούκ, για σωλήνες PVC κ.α. εύρους  διαμέτρου 275.0 - 290.0 mm , PN 10 atm με δύο σειρές κοχλίες</t>
  </si>
  <si>
    <t>Υδραυλική σέλα επισκευής μηχανικής και υδραυλικής σύσφιξης από ανοξείδωτο χάλυβα, με μανδύα ελαστικού συνθετικού καουτσούκ, για σωλήνες PVC κ.α.εύρους  διαμέτρου 240.0 - 255.0 mm , PN 10 atm με δύο σειρές κοχλίες</t>
  </si>
  <si>
    <t>Υδραυλική σέλα επισκευής μηχανικής και υδραυλικής σύσφιξης από ανοξείδωτο χάλυβα, με μανδύα ελαστικού συνθετικού καουτσούκ, για σωλήνες PVC κ.α. εύρους  διαμέτρου 195.0 - 210.0 mm , PN 10 atm με δύο σειρές κοχλίες</t>
  </si>
  <si>
    <t>Υδραυλική σέλα επισκευής μηχανικής και υδραυλικής σύσφιξης από ανοξείδωτο χάλυβα, με μανδύα ελαστικού συνθετικού καουτσούκ, για σωλήνες PVC κ.α. εύρους  διαμέτρου 85.0 - 95.0 mm , PN 10 atm με δύο σειρές κοχλίες</t>
  </si>
  <si>
    <t>Υδραυλική σέλα επισκευής μηχανικής και υδραυλικής σύσφιξης από ανοξείδωτο χάλυβα, με μανδύα ελαστικού συνθετικού καουτσούκ, για σωλήνες PVC κ.α. εύρους  διαμέτρου 155.0 - 165.0 mm , PN 10 atm με δύο σειρές κοχλίες</t>
  </si>
  <si>
    <r>
      <t xml:space="preserve">Σωλήνας άδρευσης - υδρευσης άδρευσης των 6m από σκληρό PVC (χρώματος γκρι σκούρο) κομπλέ, κατά ΕΛΟΤ 1401, PN 10atm  </t>
    </r>
    <r>
      <rPr>
        <b/>
        <sz val="10"/>
        <rFont val="Times New Roman"/>
        <family val="1"/>
        <charset val="161"/>
      </rPr>
      <t>DN 355</t>
    </r>
  </si>
  <si>
    <t xml:space="preserve">Μαστός γαλβανιζέ σωλήνας  2 1/2 '' μήκους 1 μέτρου με εξωτερικό σπείρωμα και στις πλευρές  </t>
  </si>
  <si>
    <t xml:space="preserve">Μαστός γαλβανιζέ σωλήνας  3 '' μήκους 1 μέτρου με εξωτερικό σπείρωμα και στις πλευρές  </t>
  </si>
  <si>
    <t xml:space="preserve">Σέλα παροχής ελατού χυτοσιδητού   Ø 125 x 3" (χρώματος Μπλε ) με  4 βίδες για σωλήνα PVC, PN 16 atm </t>
  </si>
  <si>
    <t xml:space="preserve">Σέλα παροχής ελατού χυτοσιδητού   Ø 110 x 3" (χρώματος Μπλε ) με  4 βίδες για σωλήνα PVC, PN 16 atm </t>
  </si>
  <si>
    <t xml:space="preserve">Σέλα παροχής ελατού χυτοσιδητού   Ø 90 x 3" (χρώματος Μπλε ) με  4 βίδες για σωλήνα PVC, PN 16 atm </t>
  </si>
  <si>
    <t xml:space="preserve">Σέλα παροχής ελατού χυτοσιδητού   Ø 250 x 2" (χρώματος Μπλε ) με  4 βίδες για σωλήνα PVC, PN 16 atm </t>
  </si>
  <si>
    <t xml:space="preserve">Σέλα παροχής ελατού χυτοσιδητού   Ø 150 x 2" (χρώματος Μπλε ) με  4 βίδες για σωλήνα PVC, PN 16 atm </t>
  </si>
  <si>
    <t>Βάνα ορειχάλκινη με τιμόνι ονομαστική πίεση PN 16 ,  2 1/2'', με θηλυκά άκρα,</t>
  </si>
  <si>
    <t>Βάνα ορειχάλκινη με τιμόνι ονομαστική πίεση PN 16 ,  3'', με θηλυκά άκρα,</t>
  </si>
  <si>
    <t xml:space="preserve">Τεμ </t>
  </si>
  <si>
    <t xml:space="preserve">Συστολή  από  3΄΄ σε  2 ½"  γαλβανιζέ τύπου Αγγλίας </t>
  </si>
  <si>
    <t xml:space="preserve">Συστολές από 3΄΄ σε  2 ½"  γαλβανιζέ τύπου Αμερικής </t>
  </si>
  <si>
    <t>Νιπέλ γαλβανιζέ 2 ''</t>
  </si>
  <si>
    <t>Μούφες χωρίς κορδώνι  3''</t>
  </si>
  <si>
    <t>Μούφες χωρίς κορδώνι  2 ½"</t>
  </si>
  <si>
    <t>Αρδευτικό  υλικό έτους 2023</t>
  </si>
  <si>
    <t>Καβάλα,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</si>
</sst>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1" x14ac:knownFonts="1">
    <font>
      <sz val="11"/>
      <color theme="1"/>
      <name val="Calibri"/>
      <family val="2"/>
      <charset val="161"/>
      <scheme val="minor"/>
    </font>
    <font>
      <sz val="10.5"/>
      <name val="Sylfaen"/>
      <family val="1"/>
      <charset val="161"/>
    </font>
    <font>
      <sz val="11"/>
      <name val="Calibri"/>
      <family val="2"/>
      <charset val="161"/>
      <scheme val="minor"/>
    </font>
    <font>
      <b/>
      <sz val="16"/>
      <name val="Arial"/>
      <family val="2"/>
      <charset val="161"/>
    </font>
    <font>
      <b/>
      <sz val="14"/>
      <name val="Arial"/>
      <family val="2"/>
      <charset val="161"/>
    </font>
    <font>
      <sz val="8"/>
      <name val="Arial"/>
      <family val="2"/>
      <charset val="161"/>
    </font>
    <font>
      <sz val="10"/>
      <color theme="1"/>
      <name val="Calibri"/>
      <family val="2"/>
      <charset val="161"/>
      <scheme val="minor"/>
    </font>
    <font>
      <b/>
      <sz val="11"/>
      <color theme="1"/>
      <name val="Calibri"/>
      <family val="2"/>
      <charset val="161"/>
      <scheme val="minor"/>
    </font>
    <font>
      <sz val="11"/>
      <color theme="0"/>
      <name val="Calibri"/>
      <family val="2"/>
      <charset val="161"/>
      <scheme val="minor"/>
    </font>
    <font>
      <sz val="10"/>
      <name val="Times New Roman"/>
      <family val="1"/>
      <charset val="161"/>
    </font>
    <font>
      <b/>
      <sz val="10"/>
      <name val="Times New Roman"/>
      <family val="1"/>
      <charset val="161"/>
    </font>
    <font>
      <b/>
      <sz val="10"/>
      <name val="Calibri"/>
      <family val="2"/>
      <charset val="161"/>
      <scheme val="minor"/>
    </font>
    <font>
      <b/>
      <sz val="10"/>
      <color theme="1"/>
      <name val="Times New Roman"/>
      <family val="1"/>
      <charset val="161"/>
    </font>
    <font>
      <b/>
      <sz val="16"/>
      <color theme="0"/>
      <name val="Arial"/>
      <family val="2"/>
      <charset val="161"/>
    </font>
    <font>
      <sz val="11"/>
      <name val="Calibri"/>
      <family val="2"/>
      <charset val="161"/>
    </font>
    <font>
      <b/>
      <sz val="10"/>
      <name val="Arial"/>
      <family val="2"/>
      <charset val="161"/>
    </font>
    <font>
      <vertAlign val="superscript"/>
      <sz val="10"/>
      <name val="Times New Roman"/>
      <family val="1"/>
      <charset val="161"/>
    </font>
    <font>
      <sz val="8"/>
      <name val="Calibri"/>
      <family val="2"/>
      <charset val="161"/>
      <scheme val="minor"/>
    </font>
    <font>
      <b/>
      <sz val="10.5"/>
      <name val="Sylfaen"/>
      <family val="1"/>
      <charset val="161"/>
    </font>
    <font>
      <b/>
      <sz val="9"/>
      <name val="Arial"/>
      <family val="2"/>
      <charset val="161"/>
    </font>
    <font>
      <sz val="9"/>
      <color theme="1"/>
      <name val="Calibri"/>
      <family val="2"/>
      <charset val="161"/>
      <scheme val="minor"/>
    </font>
  </fonts>
  <fills count="9">
    <fill>
      <patternFill patternType="none"/>
    </fill>
    <fill>
      <patternFill patternType="gray125"/>
    </fill>
    <fill>
      <patternFill patternType="solid">
        <fgColor indexed="2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6" tint="0.59999389629810485"/>
        <bgColor indexed="64"/>
      </patternFill>
    </fill>
  </fills>
  <borders count="22">
    <border>
      <left/>
      <right/>
      <top/>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20">
    <xf numFmtId="0" fontId="0" fillId="0" borderId="0" xfId="0"/>
    <xf numFmtId="0" fontId="2" fillId="0" borderId="0" xfId="0" applyFont="1"/>
    <xf numFmtId="0" fontId="2" fillId="3" borderId="0" xfId="0" applyFont="1" applyFill="1"/>
    <xf numFmtId="0" fontId="2" fillId="4" borderId="0" xfId="0" applyFont="1" applyFill="1"/>
    <xf numFmtId="0" fontId="2" fillId="0" borderId="0" xfId="0" applyFont="1" applyAlignment="1">
      <alignment horizontal="center"/>
    </xf>
    <xf numFmtId="0" fontId="9" fillId="4" borderId="2" xfId="0" applyFont="1" applyFill="1" applyBorder="1" applyAlignment="1">
      <alignment horizontal="center" vertical="center" wrapText="1"/>
    </xf>
    <xf numFmtId="0" fontId="9" fillId="4" borderId="2" xfId="0" applyFont="1" applyFill="1" applyBorder="1" applyAlignment="1">
      <alignment vertical="center" wrapText="1"/>
    </xf>
    <xf numFmtId="0" fontId="2" fillId="0" borderId="0" xfId="0" applyFont="1" applyAlignment="1">
      <alignment wrapText="1"/>
    </xf>
    <xf numFmtId="0" fontId="13" fillId="4" borderId="0" xfId="0" applyFont="1" applyFill="1" applyAlignment="1">
      <alignment horizontal="center" wrapText="1"/>
    </xf>
    <xf numFmtId="0" fontId="8" fillId="4" borderId="0" xfId="0" applyFont="1" applyFill="1" applyAlignment="1">
      <alignment vertical="center" wrapText="1"/>
    </xf>
    <xf numFmtId="0" fontId="8" fillId="4" borderId="0" xfId="0" applyFont="1" applyFill="1" applyAlignment="1">
      <alignment wrapText="1"/>
    </xf>
    <xf numFmtId="0" fontId="8" fillId="4" borderId="0" xfId="0" applyFont="1" applyFill="1" applyAlignment="1">
      <alignment vertical="justify" wrapText="1"/>
    </xf>
    <xf numFmtId="164" fontId="9" fillId="4" borderId="2" xfId="0" applyNumberFormat="1" applyFont="1" applyFill="1" applyBorder="1" applyAlignment="1">
      <alignment horizontal="center" vertical="center"/>
    </xf>
    <xf numFmtId="0" fontId="0" fillId="0" borderId="0" xfId="0" applyAlignment="1">
      <alignment horizontal="center"/>
    </xf>
    <xf numFmtId="164" fontId="0" fillId="0" borderId="0" xfId="0" applyNumberFormat="1" applyAlignment="1">
      <alignment horizontal="center"/>
    </xf>
    <xf numFmtId="164" fontId="2" fillId="4" borderId="11" xfId="0" applyNumberFormat="1" applyFont="1" applyFill="1" applyBorder="1" applyAlignment="1">
      <alignment horizontal="center"/>
    </xf>
    <xf numFmtId="164" fontId="2" fillId="4" borderId="13" xfId="0" applyNumberFormat="1" applyFont="1" applyFill="1" applyBorder="1" applyAlignment="1">
      <alignment horizontal="center"/>
    </xf>
    <xf numFmtId="164" fontId="2" fillId="4" borderId="3" xfId="0" applyNumberFormat="1" applyFont="1" applyFill="1" applyBorder="1" applyAlignment="1">
      <alignment horizontal="center"/>
    </xf>
    <xf numFmtId="164" fontId="2" fillId="4" borderId="4" xfId="0" applyNumberFormat="1" applyFont="1" applyFill="1" applyBorder="1" applyAlignment="1">
      <alignment horizontal="center"/>
    </xf>
    <xf numFmtId="164" fontId="2" fillId="4" borderId="5" xfId="0" applyNumberFormat="1" applyFont="1" applyFill="1" applyBorder="1" applyAlignment="1">
      <alignment horizontal="center"/>
    </xf>
    <xf numFmtId="164" fontId="2" fillId="4" borderId="7" xfId="0" applyNumberFormat="1" applyFont="1" applyFill="1" applyBorder="1" applyAlignment="1">
      <alignment horizontal="center"/>
    </xf>
    <xf numFmtId="0" fontId="10" fillId="0" borderId="0" xfId="0" applyFont="1" applyAlignment="1">
      <alignment horizontal="right" vertical="center" wrapText="1"/>
    </xf>
    <xf numFmtId="0" fontId="12" fillId="0" borderId="0" xfId="0" applyFont="1"/>
    <xf numFmtId="164" fontId="10" fillId="0" borderId="0" xfId="0" applyNumberFormat="1" applyFont="1" applyAlignment="1">
      <alignment vertical="center" wrapText="1"/>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9" xfId="0" applyFont="1" applyFill="1" applyBorder="1" applyAlignment="1">
      <alignment horizontal="center" vertical="center" wrapText="1"/>
    </xf>
    <xf numFmtId="164" fontId="9" fillId="4" borderId="2" xfId="0" applyNumberFormat="1" applyFont="1" applyFill="1" applyBorder="1" applyAlignment="1">
      <alignment horizontal="center" vertical="center" wrapText="1"/>
    </xf>
    <xf numFmtId="164" fontId="2" fillId="0" borderId="0" xfId="0" applyNumberFormat="1" applyFont="1"/>
    <xf numFmtId="0" fontId="9" fillId="4" borderId="0" xfId="0" applyFont="1" applyFill="1" applyAlignment="1">
      <alignment horizontal="center" vertical="center"/>
    </xf>
    <xf numFmtId="0" fontId="9" fillId="4" borderId="0" xfId="0" applyFont="1" applyFill="1" applyAlignment="1">
      <alignment horizontal="center" vertical="center" wrapText="1"/>
    </xf>
    <xf numFmtId="0" fontId="9" fillId="4" borderId="0" xfId="0" applyFont="1" applyFill="1" applyAlignment="1">
      <alignment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164" fontId="1" fillId="0" borderId="2" xfId="0" applyNumberFormat="1" applyFont="1" applyBorder="1" applyAlignment="1">
      <alignment vertical="center" wrapText="1"/>
    </xf>
    <xf numFmtId="164" fontId="10" fillId="0" borderId="2" xfId="0" applyNumberFormat="1" applyFont="1" applyBorder="1" applyAlignment="1">
      <alignment vertical="center" wrapText="1"/>
    </xf>
    <xf numFmtId="164" fontId="11" fillId="4" borderId="2" xfId="0" applyNumberFormat="1" applyFont="1" applyFill="1" applyBorder="1" applyAlignment="1">
      <alignment horizontal="center"/>
    </xf>
    <xf numFmtId="164" fontId="9" fillId="0" borderId="2" xfId="0" applyNumberFormat="1" applyFont="1" applyBorder="1" applyAlignment="1">
      <alignment horizontal="center" vertical="center"/>
    </xf>
    <xf numFmtId="164" fontId="9" fillId="0" borderId="2" xfId="0" applyNumberFormat="1" applyFont="1" applyBorder="1" applyAlignment="1">
      <alignment horizontal="center" vertical="center" wrapText="1"/>
    </xf>
    <xf numFmtId="0" fontId="10" fillId="0" borderId="2" xfId="0" applyFont="1" applyBorder="1" applyAlignment="1">
      <alignment horizontal="center" vertical="center"/>
    </xf>
    <xf numFmtId="0" fontId="10" fillId="0" borderId="2" xfId="0" applyFont="1" applyBorder="1" applyAlignment="1">
      <alignment horizontal="center" vertical="center" wrapText="1"/>
    </xf>
    <xf numFmtId="0" fontId="2" fillId="0" borderId="2" xfId="0" applyFont="1" applyBorder="1"/>
    <xf numFmtId="0" fontId="9" fillId="4" borderId="2" xfId="0" applyFont="1" applyFill="1" applyBorder="1" applyAlignment="1">
      <alignment horizontal="left" vertical="center" wrapText="1"/>
    </xf>
    <xf numFmtId="0" fontId="9" fillId="0" borderId="2" xfId="0" applyFont="1" applyBorder="1" applyAlignment="1">
      <alignment horizontal="left" vertical="center" wrapText="1"/>
    </xf>
    <xf numFmtId="0" fontId="18" fillId="0" borderId="21" xfId="0" applyFont="1" applyBorder="1" applyAlignment="1">
      <alignment horizontal="right" vertical="center" wrapText="1"/>
    </xf>
    <xf numFmtId="0" fontId="14" fillId="0" borderId="21" xfId="0" applyFont="1" applyBorder="1"/>
    <xf numFmtId="0" fontId="14" fillId="5" borderId="2" xfId="0" applyFont="1" applyFill="1" applyBorder="1"/>
    <xf numFmtId="0" fontId="0" fillId="5" borderId="2" xfId="0" applyFill="1" applyBorder="1"/>
    <xf numFmtId="164" fontId="7" fillId="5" borderId="2" xfId="0" applyNumberFormat="1" applyFont="1" applyFill="1" applyBorder="1"/>
    <xf numFmtId="0" fontId="9" fillId="4" borderId="2" xfId="0" applyFont="1" applyFill="1" applyBorder="1" applyAlignment="1">
      <alignment horizontal="center" vertical="center"/>
    </xf>
    <xf numFmtId="164" fontId="0" fillId="0" borderId="0" xfId="0" applyNumberFormat="1"/>
    <xf numFmtId="0" fontId="9" fillId="0" borderId="2" xfId="0" applyFont="1" applyBorder="1" applyAlignment="1">
      <alignment horizontal="center" vertical="center" textRotation="90"/>
    </xf>
    <xf numFmtId="0" fontId="10" fillId="0" borderId="2" xfId="0" applyFont="1" applyBorder="1" applyAlignment="1">
      <alignment horizontal="right" vertical="center"/>
    </xf>
    <xf numFmtId="0" fontId="10" fillId="0" borderId="2" xfId="0" applyFont="1" applyBorder="1"/>
    <xf numFmtId="0" fontId="0" fillId="0" borderId="2" xfId="0" applyBorder="1"/>
    <xf numFmtId="164" fontId="0" fillId="0" borderId="16" xfId="0" applyNumberFormat="1" applyBorder="1" applyAlignment="1">
      <alignment horizontal="center"/>
    </xf>
    <xf numFmtId="0" fontId="0" fillId="0" borderId="4" xfId="0" applyBorder="1" applyAlignment="1">
      <alignment horizontal="center"/>
    </xf>
    <xf numFmtId="0" fontId="4" fillId="0" borderId="2" xfId="0" applyFont="1" applyBorder="1" applyAlignment="1">
      <alignment horizontal="center" vertical="center"/>
    </xf>
    <xf numFmtId="0" fontId="4" fillId="2" borderId="2" xfId="0" applyFont="1" applyFill="1" applyBorder="1" applyAlignment="1">
      <alignment horizontal="center" vertical="center"/>
    </xf>
    <xf numFmtId="0" fontId="0" fillId="0" borderId="2" xfId="0" applyBorder="1" applyAlignment="1">
      <alignment vertical="center"/>
    </xf>
    <xf numFmtId="0" fontId="0" fillId="0" borderId="2" xfId="0" applyBorder="1" applyAlignment="1">
      <alignment horizontal="center" vertical="center"/>
    </xf>
    <xf numFmtId="0" fontId="10" fillId="0" borderId="2" xfId="0" applyFont="1" applyBorder="1" applyAlignment="1">
      <alignment horizontal="right" vertical="center" wrapText="1"/>
    </xf>
    <xf numFmtId="0" fontId="12" fillId="0" borderId="2" xfId="0" applyFont="1" applyBorder="1"/>
    <xf numFmtId="0" fontId="19" fillId="2" borderId="2" xfId="0" applyFont="1" applyFill="1" applyBorder="1" applyAlignment="1">
      <alignment horizontal="center" vertical="center"/>
    </xf>
    <xf numFmtId="0" fontId="20" fillId="0" borderId="2" xfId="0" applyFont="1" applyBorder="1" applyAlignment="1">
      <alignment vertical="center"/>
    </xf>
    <xf numFmtId="0" fontId="15" fillId="2" borderId="2" xfId="0" applyFont="1" applyFill="1" applyBorder="1" applyAlignment="1">
      <alignment horizontal="center" vertical="center"/>
    </xf>
    <xf numFmtId="0" fontId="6" fillId="0" borderId="2" xfId="0" applyFont="1" applyBorder="1" applyAlignment="1">
      <alignment horizontal="center" vertical="center"/>
    </xf>
    <xf numFmtId="0" fontId="11" fillId="0" borderId="2" xfId="0" applyFont="1" applyBorder="1"/>
    <xf numFmtId="0" fontId="4" fillId="4" borderId="2" xfId="0" applyFont="1" applyFill="1" applyBorder="1" applyAlignment="1">
      <alignment horizontal="center" vertical="center"/>
    </xf>
    <xf numFmtId="0" fontId="0" fillId="4" borderId="2" xfId="0" applyFill="1" applyBorder="1" applyAlignment="1">
      <alignment horizontal="center" vertical="center"/>
    </xf>
    <xf numFmtId="0" fontId="2" fillId="0" borderId="5" xfId="0" applyFont="1" applyBorder="1" applyAlignment="1">
      <alignment horizontal="right"/>
    </xf>
    <xf numFmtId="0" fontId="0" fillId="0" borderId="6" xfId="0" applyBorder="1" applyAlignment="1">
      <alignment horizontal="right"/>
    </xf>
    <xf numFmtId="0" fontId="0" fillId="0" borderId="7" xfId="0" applyBorder="1" applyAlignment="1">
      <alignment horizontal="right"/>
    </xf>
    <xf numFmtId="0" fontId="10" fillId="4" borderId="2" xfId="0" applyFont="1" applyFill="1" applyBorder="1" applyAlignment="1">
      <alignment horizontal="right" vertical="center"/>
    </xf>
    <xf numFmtId="0" fontId="10" fillId="4" borderId="2" xfId="0" applyFont="1" applyFill="1" applyBorder="1"/>
    <xf numFmtId="0" fontId="9" fillId="4" borderId="2" xfId="0" applyFont="1" applyFill="1" applyBorder="1" applyAlignment="1">
      <alignment horizontal="center" vertical="center"/>
    </xf>
    <xf numFmtId="164" fontId="0" fillId="0" borderId="10" xfId="0" applyNumberFormat="1" applyBorder="1" applyAlignment="1">
      <alignment horizontal="center"/>
    </xf>
    <xf numFmtId="0" fontId="0" fillId="0" borderId="7" xfId="0" applyBorder="1" applyAlignment="1">
      <alignment horizontal="center"/>
    </xf>
    <xf numFmtId="164" fontId="0" fillId="0" borderId="15" xfId="0" applyNumberFormat="1" applyBorder="1" applyAlignment="1">
      <alignment horizontal="center"/>
    </xf>
    <xf numFmtId="0" fontId="0" fillId="0" borderId="13" xfId="0" applyBorder="1" applyAlignment="1">
      <alignment horizontal="center"/>
    </xf>
    <xf numFmtId="0" fontId="2" fillId="0" borderId="14" xfId="0" applyFont="1" applyBorder="1" applyAlignment="1">
      <alignment horizontal="right"/>
    </xf>
    <xf numFmtId="0" fontId="0" fillId="0" borderId="14" xfId="0" applyBorder="1"/>
    <xf numFmtId="0" fontId="0" fillId="0" borderId="17" xfId="0" applyBorder="1"/>
    <xf numFmtId="0" fontId="2" fillId="0" borderId="11" xfId="0" applyFont="1" applyBorder="1" applyAlignment="1">
      <alignment horizontal="right"/>
    </xf>
    <xf numFmtId="0" fontId="0" fillId="0" borderId="12" xfId="0" applyBorder="1" applyAlignment="1">
      <alignment horizontal="right"/>
    </xf>
    <xf numFmtId="0" fontId="0" fillId="0" borderId="13" xfId="0" applyBorder="1" applyAlignment="1">
      <alignment horizontal="right"/>
    </xf>
    <xf numFmtId="0" fontId="2" fillId="0" borderId="3" xfId="0" applyFont="1" applyBorder="1" applyAlignment="1">
      <alignment horizontal="right"/>
    </xf>
    <xf numFmtId="0" fontId="0" fillId="0" borderId="2" xfId="0" applyBorder="1" applyAlignment="1">
      <alignment horizontal="right"/>
    </xf>
    <xf numFmtId="0" fontId="0" fillId="0" borderId="4" xfId="0" applyBorder="1" applyAlignment="1">
      <alignment horizontal="right"/>
    </xf>
    <xf numFmtId="0" fontId="9" fillId="0" borderId="18" xfId="0" applyFont="1" applyBorder="1" applyAlignment="1">
      <alignment horizontal="center" vertical="center" textRotation="90"/>
    </xf>
    <xf numFmtId="0" fontId="9" fillId="0" borderId="14" xfId="0" applyFont="1" applyBorder="1" applyAlignment="1">
      <alignment horizontal="center" vertical="center" textRotation="90"/>
    </xf>
    <xf numFmtId="0" fontId="3" fillId="7" borderId="2" xfId="0" applyFont="1" applyFill="1" applyBorder="1" applyAlignment="1">
      <alignment horizontal="center" vertical="center"/>
    </xf>
    <xf numFmtId="0" fontId="3" fillId="7" borderId="2" xfId="0" applyFont="1" applyFill="1" applyBorder="1" applyAlignment="1">
      <alignment vertical="center"/>
    </xf>
    <xf numFmtId="0" fontId="3" fillId="0" borderId="2" xfId="0" applyFont="1" applyBorder="1" applyAlignment="1">
      <alignment horizontal="center" vertical="center"/>
    </xf>
    <xf numFmtId="0" fontId="2" fillId="0" borderId="0" xfId="0" applyFont="1"/>
    <xf numFmtId="0" fontId="0" fillId="0" borderId="0" xfId="0"/>
    <xf numFmtId="0" fontId="18" fillId="5" borderId="20" xfId="0" applyFont="1" applyFill="1" applyBorder="1" applyAlignment="1">
      <alignment horizontal="right" vertical="center" wrapText="1"/>
    </xf>
    <xf numFmtId="0" fontId="18" fillId="5" borderId="21" xfId="0" applyFont="1" applyFill="1" applyBorder="1" applyAlignment="1">
      <alignment horizontal="right" vertical="center" wrapText="1"/>
    </xf>
    <xf numFmtId="0" fontId="18" fillId="5" borderId="16" xfId="0" applyFont="1" applyFill="1" applyBorder="1" applyAlignment="1">
      <alignment horizontal="right" vertical="center" wrapText="1"/>
    </xf>
    <xf numFmtId="0" fontId="3" fillId="8" borderId="2" xfId="0" applyFont="1" applyFill="1" applyBorder="1" applyAlignment="1">
      <alignment horizontal="center" vertical="center"/>
    </xf>
    <xf numFmtId="0" fontId="0" fillId="8" borderId="2" xfId="0" applyFill="1" applyBorder="1" applyAlignment="1">
      <alignment horizontal="center" vertical="center"/>
    </xf>
    <xf numFmtId="0" fontId="3" fillId="8" borderId="2" xfId="0" applyFont="1" applyFill="1" applyBorder="1" applyAlignment="1">
      <alignment horizontal="center"/>
    </xf>
    <xf numFmtId="0" fontId="18" fillId="5" borderId="2" xfId="0" applyFont="1" applyFill="1" applyBorder="1" applyAlignment="1">
      <alignment horizontal="right" vertical="center" wrapText="1"/>
    </xf>
    <xf numFmtId="0" fontId="2" fillId="0" borderId="1" xfId="0" applyFont="1" applyBorder="1" applyAlignment="1">
      <alignment horizontal="center"/>
    </xf>
    <xf numFmtId="0" fontId="0" fillId="0" borderId="1" xfId="0" applyBorder="1" applyAlignment="1">
      <alignment horizontal="center"/>
    </xf>
    <xf numFmtId="0" fontId="2" fillId="0" borderId="0" xfId="0" applyFont="1" applyAlignment="1">
      <alignment horizontal="center"/>
    </xf>
    <xf numFmtId="0" fontId="0" fillId="0" borderId="0" xfId="0" applyAlignment="1">
      <alignment horizontal="center"/>
    </xf>
    <xf numFmtId="0" fontId="9" fillId="4" borderId="14" xfId="0" applyFont="1" applyFill="1" applyBorder="1" applyAlignment="1">
      <alignment horizontal="center" vertical="center"/>
    </xf>
    <xf numFmtId="0" fontId="9" fillId="4" borderId="19" xfId="0" applyFont="1" applyFill="1" applyBorder="1" applyAlignment="1">
      <alignment horizontal="center" vertical="center"/>
    </xf>
    <xf numFmtId="0" fontId="3" fillId="2" borderId="2" xfId="0" applyFont="1" applyFill="1" applyBorder="1" applyAlignment="1">
      <alignment horizontal="center"/>
    </xf>
    <xf numFmtId="0" fontId="0" fillId="0" borderId="2" xfId="0" applyBorder="1" applyAlignment="1">
      <alignment horizontal="center"/>
    </xf>
    <xf numFmtId="0" fontId="3" fillId="5" borderId="2" xfId="0" applyFont="1" applyFill="1" applyBorder="1" applyAlignment="1">
      <alignment horizontal="center"/>
    </xf>
    <xf numFmtId="0" fontId="0" fillId="5" borderId="2" xfId="0" applyFill="1" applyBorder="1" applyAlignment="1">
      <alignment horizontal="center"/>
    </xf>
    <xf numFmtId="0" fontId="9" fillId="4" borderId="18" xfId="0" applyFont="1" applyFill="1" applyBorder="1" applyAlignment="1">
      <alignment horizontal="center" vertical="center"/>
    </xf>
    <xf numFmtId="0" fontId="9" fillId="4" borderId="18" xfId="0" applyFont="1" applyFill="1" applyBorder="1" applyAlignment="1">
      <alignment vertical="center"/>
    </xf>
    <xf numFmtId="0" fontId="0" fillId="0" borderId="14" xfId="0" applyBorder="1" applyAlignment="1">
      <alignment vertical="center"/>
    </xf>
    <xf numFmtId="0" fontId="0" fillId="0" borderId="19" xfId="0" applyBorder="1" applyAlignment="1">
      <alignment vertical="center"/>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202407</xdr:colOff>
      <xdr:row>93</xdr:row>
      <xdr:rowOff>0</xdr:rowOff>
    </xdr:from>
    <xdr:to>
      <xdr:col>9</xdr:col>
      <xdr:colOff>739085</xdr:colOff>
      <xdr:row>101</xdr:row>
      <xdr:rowOff>154781</xdr:rowOff>
    </xdr:to>
    <xdr:pic>
      <xdr:nvPicPr>
        <xdr:cNvPr id="4" name="Εικόνα 3">
          <a:extLst>
            <a:ext uri="{FF2B5EF4-FFF2-40B4-BE49-F238E27FC236}">
              <a16:creationId xmlns:a16="http://schemas.microsoft.com/office/drawing/2014/main" id="{B639E277-78F4-420D-B9E8-89F3E3D804E2}"/>
            </a:ext>
          </a:extLst>
        </xdr:cNvPr>
        <xdr:cNvPicPr>
          <a:picLocks noChangeAspect="1"/>
        </xdr:cNvPicPr>
      </xdr:nvPicPr>
      <xdr:blipFill>
        <a:blip xmlns:r="http://schemas.openxmlformats.org/officeDocument/2006/relationships" r:embed="rId1"/>
        <a:stretch>
          <a:fillRect/>
        </a:stretch>
      </xdr:blipFill>
      <xdr:spPr>
        <a:xfrm>
          <a:off x="202407" y="46422469"/>
          <a:ext cx="7977188" cy="16787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74</xdr:row>
      <xdr:rowOff>0</xdr:rowOff>
    </xdr:from>
    <xdr:to>
      <xdr:col>3</xdr:col>
      <xdr:colOff>4623594</xdr:colOff>
      <xdr:row>82</xdr:row>
      <xdr:rowOff>178594</xdr:rowOff>
    </xdr:to>
    <xdr:pic>
      <xdr:nvPicPr>
        <xdr:cNvPr id="3" name="Εικόνα 2">
          <a:extLst>
            <a:ext uri="{FF2B5EF4-FFF2-40B4-BE49-F238E27FC236}">
              <a16:creationId xmlns:a16="http://schemas.microsoft.com/office/drawing/2014/main" id="{891CDE93-EDC2-41B3-9F3C-F37BAEAE733E}"/>
            </a:ext>
          </a:extLst>
        </xdr:cNvPr>
        <xdr:cNvPicPr>
          <a:picLocks noChangeAspect="1"/>
        </xdr:cNvPicPr>
      </xdr:nvPicPr>
      <xdr:blipFill>
        <a:blip xmlns:r="http://schemas.openxmlformats.org/officeDocument/2006/relationships" r:embed="rId1"/>
        <a:stretch>
          <a:fillRect/>
        </a:stretch>
      </xdr:blipFill>
      <xdr:spPr>
        <a:xfrm>
          <a:off x="1041797" y="35192891"/>
          <a:ext cx="7123906" cy="1309687"/>
        </a:xfrm>
        <a:prstGeom prst="rect">
          <a:avLst/>
        </a:prstGeom>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36"/>
  <sheetViews>
    <sheetView topLeftCell="A67" zoomScale="93" zoomScaleNormal="93" workbookViewId="0">
      <selection activeCell="J86" sqref="J86"/>
    </sheetView>
  </sheetViews>
  <sheetFormatPr defaultRowHeight="15" x14ac:dyDescent="0.25"/>
  <cols>
    <col min="1" max="1" width="5.28515625" style="1" customWidth="1"/>
    <col min="2" max="2" width="5" style="4" bestFit="1" customWidth="1"/>
    <col min="3" max="3" width="36.28515625" style="1" customWidth="1"/>
    <col min="4" max="4" width="7.85546875" style="1" customWidth="1"/>
    <col min="5" max="5" width="11.7109375" style="1" customWidth="1"/>
    <col min="6" max="6" width="11.42578125" style="2" customWidth="1"/>
    <col min="7" max="7" width="12.7109375" style="1" customWidth="1"/>
    <col min="8" max="8" width="12.42578125" style="1" customWidth="1"/>
    <col min="9" max="9" width="9" style="1" customWidth="1"/>
    <col min="10" max="10" width="12.140625" style="1" customWidth="1"/>
    <col min="11" max="11" width="9.140625" style="1"/>
    <col min="12" max="12" width="24.28515625" style="1" customWidth="1"/>
    <col min="13" max="16384" width="9.140625" style="1"/>
  </cols>
  <sheetData>
    <row r="1" spans="1:10" customFormat="1" ht="29.25" customHeight="1" x14ac:dyDescent="0.25">
      <c r="A1" s="71" t="s">
        <v>1</v>
      </c>
      <c r="B1" s="71"/>
      <c r="C1" s="71"/>
      <c r="D1" s="71"/>
      <c r="E1" s="71"/>
      <c r="F1" s="71"/>
      <c r="G1" s="71"/>
      <c r="H1" s="71"/>
      <c r="I1" s="71"/>
      <c r="J1" s="71"/>
    </row>
    <row r="2" spans="1:10" customFormat="1" ht="29.25" customHeight="1" x14ac:dyDescent="0.25">
      <c r="A2" s="71" t="s">
        <v>106</v>
      </c>
      <c r="B2" s="72"/>
      <c r="C2" s="72"/>
      <c r="D2" s="72"/>
      <c r="E2" s="72"/>
      <c r="F2" s="72"/>
      <c r="G2" s="72"/>
      <c r="H2" s="72"/>
      <c r="I2" s="72"/>
      <c r="J2" s="72"/>
    </row>
    <row r="3" spans="1:10" customFormat="1" ht="40.5" customHeight="1" x14ac:dyDescent="0.25">
      <c r="A3" s="71" t="s">
        <v>36</v>
      </c>
      <c r="B3" s="63"/>
      <c r="C3" s="63"/>
      <c r="D3" s="63"/>
      <c r="E3" s="63"/>
      <c r="F3" s="63"/>
      <c r="G3" s="63"/>
      <c r="H3" s="63"/>
      <c r="I3" s="63"/>
      <c r="J3" s="63"/>
    </row>
    <row r="4" spans="1:10" customFormat="1" ht="29.25" customHeight="1" x14ac:dyDescent="0.25">
      <c r="A4" s="61"/>
      <c r="B4" s="62"/>
      <c r="C4" s="62"/>
      <c r="D4" s="62"/>
      <c r="E4" s="66" t="s">
        <v>19</v>
      </c>
      <c r="F4" s="67"/>
      <c r="G4" s="68" t="s">
        <v>18</v>
      </c>
      <c r="H4" s="69"/>
      <c r="I4" s="61"/>
      <c r="J4" s="63"/>
    </row>
    <row r="5" spans="1:10" customFormat="1" ht="41.25" customHeight="1" x14ac:dyDescent="0.25">
      <c r="A5" s="24" t="s">
        <v>2</v>
      </c>
      <c r="B5" s="24" t="s">
        <v>3</v>
      </c>
      <c r="C5" s="25" t="s">
        <v>10</v>
      </c>
      <c r="D5" s="25" t="s">
        <v>94</v>
      </c>
      <c r="E5" s="26" t="s">
        <v>38</v>
      </c>
      <c r="F5" s="26" t="s">
        <v>37</v>
      </c>
      <c r="G5" s="26" t="s">
        <v>39</v>
      </c>
      <c r="H5" s="26" t="s">
        <v>37</v>
      </c>
      <c r="I5" s="25" t="s">
        <v>4</v>
      </c>
      <c r="J5" s="25" t="s">
        <v>5</v>
      </c>
    </row>
    <row r="6" spans="1:10" ht="36" customHeight="1" x14ac:dyDescent="0.25">
      <c r="A6" s="54" t="s">
        <v>11</v>
      </c>
      <c r="B6" s="35">
        <v>1</v>
      </c>
      <c r="C6" s="34" t="s">
        <v>59</v>
      </c>
      <c r="D6" s="35" t="s">
        <v>95</v>
      </c>
      <c r="E6" s="35">
        <v>0</v>
      </c>
      <c r="F6" s="35">
        <v>400</v>
      </c>
      <c r="G6" s="40">
        <f t="shared" ref="G6:G13" si="0">E6*J6</f>
        <v>0</v>
      </c>
      <c r="H6" s="40">
        <f>J6*F6</f>
        <v>80</v>
      </c>
      <c r="I6" s="36">
        <f t="shared" ref="I6:I13" si="1">E6+F6</f>
        <v>400</v>
      </c>
      <c r="J6" s="41">
        <v>0.2</v>
      </c>
    </row>
    <row r="7" spans="1:10" ht="36" customHeight="1" x14ac:dyDescent="0.25">
      <c r="A7" s="54"/>
      <c r="B7" s="35">
        <v>2</v>
      </c>
      <c r="C7" s="34" t="s">
        <v>60</v>
      </c>
      <c r="D7" s="35" t="s">
        <v>95</v>
      </c>
      <c r="E7" s="35">
        <v>0</v>
      </c>
      <c r="F7" s="35">
        <v>1000</v>
      </c>
      <c r="G7" s="40">
        <f t="shared" si="0"/>
        <v>0</v>
      </c>
      <c r="H7" s="40">
        <f t="shared" ref="H7:H24" si="2">J7*F7</f>
        <v>190</v>
      </c>
      <c r="I7" s="36">
        <f t="shared" si="1"/>
        <v>1000</v>
      </c>
      <c r="J7" s="41">
        <v>0.19</v>
      </c>
    </row>
    <row r="8" spans="1:10" ht="29.25" customHeight="1" x14ac:dyDescent="0.25">
      <c r="A8" s="54"/>
      <c r="B8" s="35">
        <v>3</v>
      </c>
      <c r="C8" s="34" t="s">
        <v>61</v>
      </c>
      <c r="D8" s="35" t="s">
        <v>95</v>
      </c>
      <c r="E8" s="35">
        <v>0</v>
      </c>
      <c r="F8" s="35">
        <v>1500</v>
      </c>
      <c r="G8" s="40">
        <f t="shared" si="0"/>
        <v>0</v>
      </c>
      <c r="H8" s="40">
        <f t="shared" si="2"/>
        <v>300</v>
      </c>
      <c r="I8" s="36">
        <f t="shared" si="1"/>
        <v>1500</v>
      </c>
      <c r="J8" s="41">
        <v>0.2</v>
      </c>
    </row>
    <row r="9" spans="1:10" ht="29.25" customHeight="1" x14ac:dyDescent="0.25">
      <c r="A9" s="54"/>
      <c r="B9" s="35">
        <v>4</v>
      </c>
      <c r="C9" s="34" t="s">
        <v>62</v>
      </c>
      <c r="D9" s="35" t="s">
        <v>95</v>
      </c>
      <c r="E9" s="35">
        <v>0</v>
      </c>
      <c r="F9" s="35">
        <v>1000</v>
      </c>
      <c r="G9" s="40">
        <f t="shared" si="0"/>
        <v>0</v>
      </c>
      <c r="H9" s="40">
        <f t="shared" si="2"/>
        <v>190</v>
      </c>
      <c r="I9" s="36">
        <f t="shared" si="1"/>
        <v>1000</v>
      </c>
      <c r="J9" s="41">
        <v>0.19</v>
      </c>
    </row>
    <row r="10" spans="1:10" ht="23.25" customHeight="1" x14ac:dyDescent="0.25">
      <c r="A10" s="54"/>
      <c r="B10" s="35">
        <v>5</v>
      </c>
      <c r="C10" s="34" t="s">
        <v>99</v>
      </c>
      <c r="D10" s="35" t="s">
        <v>95</v>
      </c>
      <c r="E10" s="35">
        <v>0</v>
      </c>
      <c r="F10" s="35">
        <v>500</v>
      </c>
      <c r="G10" s="40">
        <f t="shared" si="0"/>
        <v>0</v>
      </c>
      <c r="H10" s="40">
        <f t="shared" si="2"/>
        <v>75</v>
      </c>
      <c r="I10" s="36">
        <f t="shared" si="1"/>
        <v>500</v>
      </c>
      <c r="J10" s="41">
        <v>0.15</v>
      </c>
    </row>
    <row r="11" spans="1:10" ht="23.25" customHeight="1" x14ac:dyDescent="0.25">
      <c r="A11" s="54"/>
      <c r="B11" s="35">
        <v>6</v>
      </c>
      <c r="C11" s="34" t="s">
        <v>100</v>
      </c>
      <c r="D11" s="35" t="s">
        <v>95</v>
      </c>
      <c r="E11" s="35">
        <v>0</v>
      </c>
      <c r="F11" s="35">
        <v>4000</v>
      </c>
      <c r="G11" s="40">
        <f t="shared" si="0"/>
        <v>0</v>
      </c>
      <c r="H11" s="40">
        <f t="shared" si="2"/>
        <v>1120</v>
      </c>
      <c r="I11" s="36">
        <f t="shared" si="1"/>
        <v>4000</v>
      </c>
      <c r="J11" s="41">
        <v>0.28000000000000003</v>
      </c>
    </row>
    <row r="12" spans="1:10" ht="23.25" customHeight="1" x14ac:dyDescent="0.25">
      <c r="A12" s="54"/>
      <c r="B12" s="35">
        <v>7</v>
      </c>
      <c r="C12" s="34" t="s">
        <v>101</v>
      </c>
      <c r="D12" s="35" t="s">
        <v>95</v>
      </c>
      <c r="E12" s="35">
        <v>0</v>
      </c>
      <c r="F12" s="35">
        <v>500</v>
      </c>
      <c r="G12" s="40">
        <f t="shared" si="0"/>
        <v>0</v>
      </c>
      <c r="H12" s="40">
        <f t="shared" si="2"/>
        <v>200</v>
      </c>
      <c r="I12" s="36">
        <f t="shared" si="1"/>
        <v>500</v>
      </c>
      <c r="J12" s="41">
        <v>0.4</v>
      </c>
    </row>
    <row r="13" spans="1:10" ht="23.25" customHeight="1" x14ac:dyDescent="0.25">
      <c r="A13" s="54"/>
      <c r="B13" s="35">
        <v>8</v>
      </c>
      <c r="C13" s="34" t="s">
        <v>102</v>
      </c>
      <c r="D13" s="35" t="s">
        <v>95</v>
      </c>
      <c r="E13" s="35">
        <v>0</v>
      </c>
      <c r="F13" s="35">
        <v>500</v>
      </c>
      <c r="G13" s="40">
        <f t="shared" si="0"/>
        <v>0</v>
      </c>
      <c r="H13" s="40">
        <f t="shared" si="2"/>
        <v>300</v>
      </c>
      <c r="I13" s="36">
        <f t="shared" si="1"/>
        <v>500</v>
      </c>
      <c r="J13" s="41">
        <v>0.6</v>
      </c>
    </row>
    <row r="14" spans="1:10" ht="32.25" customHeight="1" x14ac:dyDescent="0.25">
      <c r="A14" s="54"/>
      <c r="B14" s="35">
        <v>9</v>
      </c>
      <c r="C14" s="34" t="s">
        <v>97</v>
      </c>
      <c r="D14" s="35" t="s">
        <v>0</v>
      </c>
      <c r="E14" s="35">
        <v>0</v>
      </c>
      <c r="F14" s="35">
        <v>20</v>
      </c>
      <c r="G14" s="40">
        <f t="shared" ref="G14:G24" si="3">E14*J14</f>
        <v>0</v>
      </c>
      <c r="H14" s="40">
        <f t="shared" si="2"/>
        <v>116</v>
      </c>
      <c r="I14" s="36">
        <f t="shared" ref="I14:I24" si="4">E14+F14</f>
        <v>20</v>
      </c>
      <c r="J14" s="41">
        <v>5.8</v>
      </c>
    </row>
    <row r="15" spans="1:10" ht="30.75" customHeight="1" x14ac:dyDescent="0.25">
      <c r="A15" s="54"/>
      <c r="B15" s="35">
        <v>10</v>
      </c>
      <c r="C15" s="34" t="s">
        <v>63</v>
      </c>
      <c r="D15" s="35" t="s">
        <v>0</v>
      </c>
      <c r="E15" s="35">
        <v>0</v>
      </c>
      <c r="F15" s="35">
        <v>25</v>
      </c>
      <c r="G15" s="40">
        <f t="shared" si="3"/>
        <v>0</v>
      </c>
      <c r="H15" s="40">
        <f t="shared" si="2"/>
        <v>2125</v>
      </c>
      <c r="I15" s="36">
        <f t="shared" si="4"/>
        <v>25</v>
      </c>
      <c r="J15" s="41">
        <v>85</v>
      </c>
    </row>
    <row r="16" spans="1:10" ht="30.75" customHeight="1" x14ac:dyDescent="0.25">
      <c r="A16" s="54"/>
      <c r="B16" s="35">
        <v>11</v>
      </c>
      <c r="C16" s="34" t="s">
        <v>64</v>
      </c>
      <c r="D16" s="35" t="s">
        <v>0</v>
      </c>
      <c r="E16" s="35">
        <v>0</v>
      </c>
      <c r="F16" s="35">
        <v>20</v>
      </c>
      <c r="G16" s="40">
        <f t="shared" si="3"/>
        <v>0</v>
      </c>
      <c r="H16" s="40">
        <f t="shared" si="2"/>
        <v>2200</v>
      </c>
      <c r="I16" s="36">
        <f t="shared" si="4"/>
        <v>20</v>
      </c>
      <c r="J16" s="41">
        <v>110</v>
      </c>
    </row>
    <row r="17" spans="1:12" ht="30.75" customHeight="1" x14ac:dyDescent="0.25">
      <c r="A17" s="54"/>
      <c r="B17" s="35">
        <v>12</v>
      </c>
      <c r="C17" s="34" t="s">
        <v>65</v>
      </c>
      <c r="D17" s="35" t="s">
        <v>0</v>
      </c>
      <c r="E17" s="35">
        <v>0</v>
      </c>
      <c r="F17" s="35">
        <v>10</v>
      </c>
      <c r="G17" s="40">
        <f t="shared" si="3"/>
        <v>0</v>
      </c>
      <c r="H17" s="40">
        <f>J17*F17</f>
        <v>1200</v>
      </c>
      <c r="I17" s="36">
        <f t="shared" si="4"/>
        <v>10</v>
      </c>
      <c r="J17" s="41">
        <v>120</v>
      </c>
    </row>
    <row r="18" spans="1:12" ht="36.75" customHeight="1" x14ac:dyDescent="0.25">
      <c r="A18" s="54"/>
      <c r="B18" s="35">
        <v>13</v>
      </c>
      <c r="C18" s="34" t="s">
        <v>74</v>
      </c>
      <c r="D18" s="35" t="s">
        <v>0</v>
      </c>
      <c r="E18" s="35">
        <v>0</v>
      </c>
      <c r="F18" s="35">
        <v>30</v>
      </c>
      <c r="G18" s="40">
        <f t="shared" si="3"/>
        <v>0</v>
      </c>
      <c r="H18" s="40">
        <f t="shared" si="2"/>
        <v>450</v>
      </c>
      <c r="I18" s="36">
        <f t="shared" si="4"/>
        <v>30</v>
      </c>
      <c r="J18" s="41">
        <v>15</v>
      </c>
    </row>
    <row r="19" spans="1:12" ht="36.75" customHeight="1" x14ac:dyDescent="0.25">
      <c r="A19" s="54"/>
      <c r="B19" s="35">
        <v>14</v>
      </c>
      <c r="C19" s="34" t="s">
        <v>76</v>
      </c>
      <c r="D19" s="35" t="s">
        <v>0</v>
      </c>
      <c r="E19" s="35">
        <v>0</v>
      </c>
      <c r="F19" s="35">
        <v>10</v>
      </c>
      <c r="G19" s="40">
        <f t="shared" si="3"/>
        <v>0</v>
      </c>
      <c r="H19" s="40">
        <f t="shared" si="2"/>
        <v>580</v>
      </c>
      <c r="I19" s="36">
        <f t="shared" si="4"/>
        <v>10</v>
      </c>
      <c r="J19" s="41">
        <v>58</v>
      </c>
    </row>
    <row r="20" spans="1:12" ht="44.25" customHeight="1" x14ac:dyDescent="0.25">
      <c r="A20" s="54"/>
      <c r="B20" s="35">
        <v>15</v>
      </c>
      <c r="C20" s="34" t="s">
        <v>78</v>
      </c>
      <c r="D20" s="35" t="s">
        <v>0</v>
      </c>
      <c r="E20" s="35">
        <v>0</v>
      </c>
      <c r="F20" s="35">
        <v>50</v>
      </c>
      <c r="G20" s="40">
        <f t="shared" si="3"/>
        <v>0</v>
      </c>
      <c r="H20" s="40">
        <f t="shared" si="2"/>
        <v>1125</v>
      </c>
      <c r="I20" s="36">
        <f t="shared" si="4"/>
        <v>50</v>
      </c>
      <c r="J20" s="41">
        <v>22.5</v>
      </c>
    </row>
    <row r="21" spans="1:12" ht="51" customHeight="1" x14ac:dyDescent="0.25">
      <c r="A21" s="54"/>
      <c r="B21" s="35">
        <v>17</v>
      </c>
      <c r="C21" s="34" t="s">
        <v>80</v>
      </c>
      <c r="D21" s="35" t="s">
        <v>0</v>
      </c>
      <c r="E21" s="35">
        <v>0</v>
      </c>
      <c r="F21" s="35">
        <v>100</v>
      </c>
      <c r="G21" s="40">
        <f t="shared" si="3"/>
        <v>0</v>
      </c>
      <c r="H21" s="40">
        <f t="shared" si="2"/>
        <v>240</v>
      </c>
      <c r="I21" s="36">
        <f t="shared" si="4"/>
        <v>100</v>
      </c>
      <c r="J21" s="41">
        <v>2.4</v>
      </c>
    </row>
    <row r="22" spans="1:12" ht="37.5" customHeight="1" x14ac:dyDescent="0.25">
      <c r="A22" s="54"/>
      <c r="B22" s="35">
        <v>18</v>
      </c>
      <c r="C22" s="34" t="s">
        <v>82</v>
      </c>
      <c r="D22" s="35" t="s">
        <v>0</v>
      </c>
      <c r="E22" s="35">
        <v>0</v>
      </c>
      <c r="F22" s="35">
        <v>40</v>
      </c>
      <c r="G22" s="40">
        <f t="shared" si="3"/>
        <v>0</v>
      </c>
      <c r="H22" s="40">
        <f t="shared" si="2"/>
        <v>136</v>
      </c>
      <c r="I22" s="36">
        <f t="shared" si="4"/>
        <v>40</v>
      </c>
      <c r="J22" s="41">
        <v>3.4</v>
      </c>
    </row>
    <row r="23" spans="1:12" ht="37.5" customHeight="1" x14ac:dyDescent="0.25">
      <c r="A23" s="54"/>
      <c r="B23" s="35">
        <v>19</v>
      </c>
      <c r="C23" s="34" t="s">
        <v>83</v>
      </c>
      <c r="D23" s="35" t="s">
        <v>0</v>
      </c>
      <c r="E23" s="35">
        <v>0</v>
      </c>
      <c r="F23" s="35">
        <v>30</v>
      </c>
      <c r="G23" s="40">
        <f t="shared" si="3"/>
        <v>0</v>
      </c>
      <c r="H23" s="40">
        <f t="shared" si="2"/>
        <v>468</v>
      </c>
      <c r="I23" s="36">
        <f t="shared" si="4"/>
        <v>30</v>
      </c>
      <c r="J23" s="41">
        <v>15.6</v>
      </c>
    </row>
    <row r="24" spans="1:12" ht="37.5" customHeight="1" x14ac:dyDescent="0.25">
      <c r="A24" s="54"/>
      <c r="B24" s="35">
        <v>20</v>
      </c>
      <c r="C24" s="34" t="s">
        <v>84</v>
      </c>
      <c r="D24" s="35" t="s">
        <v>0</v>
      </c>
      <c r="E24" s="35">
        <v>0</v>
      </c>
      <c r="F24" s="35">
        <v>5</v>
      </c>
      <c r="G24" s="40">
        <f t="shared" si="3"/>
        <v>0</v>
      </c>
      <c r="H24" s="40">
        <f t="shared" si="2"/>
        <v>145</v>
      </c>
      <c r="I24" s="36">
        <f t="shared" si="4"/>
        <v>5</v>
      </c>
      <c r="J24" s="41">
        <v>29</v>
      </c>
    </row>
    <row r="25" spans="1:12" ht="25.5" customHeight="1" x14ac:dyDescent="0.25">
      <c r="A25" s="55" t="s">
        <v>27</v>
      </c>
      <c r="B25" s="56"/>
      <c r="C25" s="56"/>
      <c r="D25" s="56"/>
      <c r="E25" s="56"/>
      <c r="F25" s="57"/>
      <c r="G25" s="40">
        <f>SUM(G6:G24)</f>
        <v>0</v>
      </c>
      <c r="H25" s="40">
        <f>SUM(H6:H24)</f>
        <v>11240</v>
      </c>
      <c r="I25" s="70"/>
      <c r="J25" s="57"/>
    </row>
    <row r="26" spans="1:12" ht="29.25" customHeight="1" x14ac:dyDescent="0.25">
      <c r="A26" s="64" t="s">
        <v>40</v>
      </c>
      <c r="B26" s="65"/>
      <c r="C26" s="65"/>
      <c r="D26" s="65"/>
      <c r="E26" s="65"/>
      <c r="F26" s="65"/>
      <c r="G26" s="65"/>
      <c r="H26" s="65"/>
      <c r="I26" s="65"/>
      <c r="J26" s="38">
        <f>H25</f>
        <v>11240</v>
      </c>
    </row>
    <row r="27" spans="1:12" ht="28.5" customHeight="1" x14ac:dyDescent="0.25">
      <c r="A27" s="64" t="s">
        <v>41</v>
      </c>
      <c r="B27" s="65"/>
      <c r="C27" s="65"/>
      <c r="D27" s="65"/>
      <c r="E27" s="65"/>
      <c r="F27" s="65"/>
      <c r="G27" s="65"/>
      <c r="H27" s="65"/>
      <c r="I27" s="65"/>
      <c r="J27" s="38">
        <f>1.24*J26</f>
        <v>13937.6</v>
      </c>
      <c r="L27" s="30"/>
    </row>
    <row r="28" spans="1:12" ht="21" customHeight="1" x14ac:dyDescent="0.25">
      <c r="A28" s="60" t="s">
        <v>42</v>
      </c>
      <c r="B28" s="60"/>
      <c r="C28" s="60"/>
      <c r="D28" s="60"/>
      <c r="E28" s="60"/>
      <c r="F28" s="60"/>
      <c r="G28" s="60"/>
      <c r="H28" s="60"/>
      <c r="I28" s="60"/>
      <c r="J28" s="60"/>
    </row>
    <row r="29" spans="1:12" ht="32.25" customHeight="1" x14ac:dyDescent="0.25">
      <c r="A29" s="61"/>
      <c r="B29" s="62"/>
      <c r="C29" s="62"/>
      <c r="D29" s="62"/>
      <c r="E29" s="66" t="s">
        <v>19</v>
      </c>
      <c r="F29" s="67"/>
      <c r="G29" s="68" t="s">
        <v>18</v>
      </c>
      <c r="H29" s="69"/>
      <c r="I29" s="61"/>
      <c r="J29" s="63"/>
    </row>
    <row r="30" spans="1:12" ht="39.75" customHeight="1" x14ac:dyDescent="0.25">
      <c r="A30" s="24" t="s">
        <v>2</v>
      </c>
      <c r="B30" s="24" t="s">
        <v>3</v>
      </c>
      <c r="C30" s="25" t="s">
        <v>10</v>
      </c>
      <c r="D30" s="25" t="s">
        <v>94</v>
      </c>
      <c r="E30" s="26" t="s">
        <v>38</v>
      </c>
      <c r="F30" s="26" t="s">
        <v>37</v>
      </c>
      <c r="G30" s="26" t="s">
        <v>39</v>
      </c>
      <c r="H30" s="26" t="s">
        <v>37</v>
      </c>
      <c r="I30" s="25" t="s">
        <v>4</v>
      </c>
      <c r="J30" s="25" t="s">
        <v>5</v>
      </c>
    </row>
    <row r="31" spans="1:12" ht="78" customHeight="1" x14ac:dyDescent="0.25">
      <c r="A31" s="54" t="s">
        <v>11</v>
      </c>
      <c r="B31" s="35">
        <v>1</v>
      </c>
      <c r="C31" s="34" t="s">
        <v>107</v>
      </c>
      <c r="D31" s="35" t="s">
        <v>0</v>
      </c>
      <c r="E31" s="35">
        <v>4</v>
      </c>
      <c r="F31" s="35">
        <v>0</v>
      </c>
      <c r="G31" s="40">
        <f>J31*E31</f>
        <v>1520</v>
      </c>
      <c r="H31" s="40">
        <f>F31*J31</f>
        <v>0</v>
      </c>
      <c r="I31" s="36">
        <f>E31+F31</f>
        <v>4</v>
      </c>
      <c r="J31" s="41">
        <v>380</v>
      </c>
    </row>
    <row r="32" spans="1:12" ht="75.75" customHeight="1" x14ac:dyDescent="0.25">
      <c r="A32" s="54"/>
      <c r="B32" s="35">
        <v>2</v>
      </c>
      <c r="C32" s="34" t="s">
        <v>109</v>
      </c>
      <c r="D32" s="35" t="s">
        <v>0</v>
      </c>
      <c r="E32" s="35">
        <v>4</v>
      </c>
      <c r="F32" s="35">
        <v>0</v>
      </c>
      <c r="G32" s="40">
        <f>J32*E32</f>
        <v>1400</v>
      </c>
      <c r="H32" s="40">
        <f>F32*J32</f>
        <v>0</v>
      </c>
      <c r="I32" s="36">
        <f t="shared" ref="I32:I33" si="5">E32+F32</f>
        <v>4</v>
      </c>
      <c r="J32" s="41">
        <v>350</v>
      </c>
    </row>
    <row r="33" spans="1:11" ht="76.5" customHeight="1" x14ac:dyDescent="0.25">
      <c r="A33" s="54"/>
      <c r="B33" s="35">
        <v>3</v>
      </c>
      <c r="C33" s="34" t="s">
        <v>110</v>
      </c>
      <c r="D33" s="35" t="s">
        <v>0</v>
      </c>
      <c r="E33" s="35">
        <v>4</v>
      </c>
      <c r="F33" s="35">
        <v>0</v>
      </c>
      <c r="G33" s="40">
        <f>J33*E33</f>
        <v>1320</v>
      </c>
      <c r="H33" s="40">
        <f>F33*J33</f>
        <v>0</v>
      </c>
      <c r="I33" s="36">
        <f t="shared" si="5"/>
        <v>4</v>
      </c>
      <c r="J33" s="41">
        <v>330</v>
      </c>
    </row>
    <row r="34" spans="1:11" ht="74.25" customHeight="1" x14ac:dyDescent="0.25">
      <c r="A34" s="54"/>
      <c r="B34" s="35">
        <v>4</v>
      </c>
      <c r="C34" s="34" t="s">
        <v>111</v>
      </c>
      <c r="D34" s="35" t="s">
        <v>0</v>
      </c>
      <c r="E34" s="35">
        <v>11</v>
      </c>
      <c r="F34" s="35">
        <v>0</v>
      </c>
      <c r="G34" s="40">
        <f t="shared" ref="G34:G79" si="6">J34*E34</f>
        <v>3300</v>
      </c>
      <c r="H34" s="40">
        <f t="shared" ref="H34:H79" si="7">F34*J34</f>
        <v>0</v>
      </c>
      <c r="I34" s="36">
        <f t="shared" ref="I34:I79" si="8">E34+F34</f>
        <v>11</v>
      </c>
      <c r="J34" s="41">
        <v>300</v>
      </c>
    </row>
    <row r="35" spans="1:11" ht="75.75" customHeight="1" x14ac:dyDescent="0.25">
      <c r="A35" s="54"/>
      <c r="B35" s="35">
        <f>B34+1</f>
        <v>5</v>
      </c>
      <c r="C35" s="34" t="s">
        <v>112</v>
      </c>
      <c r="D35" s="35" t="s">
        <v>0</v>
      </c>
      <c r="E35" s="35">
        <v>2</v>
      </c>
      <c r="F35" s="35">
        <v>0</v>
      </c>
      <c r="G35" s="40">
        <f t="shared" si="6"/>
        <v>570</v>
      </c>
      <c r="H35" s="40">
        <f t="shared" si="7"/>
        <v>0</v>
      </c>
      <c r="I35" s="36">
        <f t="shared" si="8"/>
        <v>2</v>
      </c>
      <c r="J35" s="41">
        <v>285</v>
      </c>
    </row>
    <row r="36" spans="1:11" ht="75.75" customHeight="1" x14ac:dyDescent="0.25">
      <c r="A36" s="54"/>
      <c r="B36" s="35">
        <f t="shared" ref="B36:B79" si="9">B35+1</f>
        <v>6</v>
      </c>
      <c r="C36" s="34" t="s">
        <v>108</v>
      </c>
      <c r="D36" s="35" t="s">
        <v>0</v>
      </c>
      <c r="E36" s="35">
        <v>6</v>
      </c>
      <c r="F36" s="35">
        <v>0</v>
      </c>
      <c r="G36" s="40">
        <f t="shared" si="6"/>
        <v>1500</v>
      </c>
      <c r="H36" s="40">
        <f t="shared" si="7"/>
        <v>0</v>
      </c>
      <c r="I36" s="36">
        <f t="shared" si="8"/>
        <v>6</v>
      </c>
      <c r="J36" s="41">
        <v>250</v>
      </c>
    </row>
    <row r="37" spans="1:11" ht="67.5" customHeight="1" x14ac:dyDescent="0.25">
      <c r="A37" s="54"/>
      <c r="B37" s="35">
        <f t="shared" si="9"/>
        <v>7</v>
      </c>
      <c r="C37" s="34" t="s">
        <v>114</v>
      </c>
      <c r="D37" s="35" t="s">
        <v>0</v>
      </c>
      <c r="E37" s="35">
        <v>2</v>
      </c>
      <c r="F37" s="35">
        <v>0</v>
      </c>
      <c r="G37" s="40">
        <f t="shared" si="6"/>
        <v>440</v>
      </c>
      <c r="H37" s="40">
        <f t="shared" si="7"/>
        <v>0</v>
      </c>
      <c r="I37" s="36">
        <f t="shared" si="8"/>
        <v>2</v>
      </c>
      <c r="J37" s="41">
        <v>220</v>
      </c>
    </row>
    <row r="38" spans="1:11" ht="73.5" customHeight="1" x14ac:dyDescent="0.25">
      <c r="A38" s="54"/>
      <c r="B38" s="35">
        <f t="shared" si="9"/>
        <v>8</v>
      </c>
      <c r="C38" s="6" t="s">
        <v>113</v>
      </c>
      <c r="D38" s="5" t="s">
        <v>0</v>
      </c>
      <c r="E38" s="5">
        <v>3</v>
      </c>
      <c r="F38" s="5">
        <v>0</v>
      </c>
      <c r="G38" s="12">
        <f t="shared" si="6"/>
        <v>450</v>
      </c>
      <c r="H38" s="12">
        <f t="shared" si="7"/>
        <v>0</v>
      </c>
      <c r="I38" s="52">
        <f t="shared" si="8"/>
        <v>3</v>
      </c>
      <c r="J38" s="29">
        <v>150</v>
      </c>
    </row>
    <row r="39" spans="1:11" ht="41.25" customHeight="1" x14ac:dyDescent="0.25">
      <c r="A39" s="54"/>
      <c r="B39" s="35">
        <f t="shared" si="9"/>
        <v>9</v>
      </c>
      <c r="C39" s="6" t="s">
        <v>58</v>
      </c>
      <c r="D39" s="5" t="s">
        <v>125</v>
      </c>
      <c r="E39" s="5">
        <v>10</v>
      </c>
      <c r="F39" s="5">
        <v>0</v>
      </c>
      <c r="G39" s="12">
        <f t="shared" si="6"/>
        <v>160</v>
      </c>
      <c r="H39" s="12">
        <f t="shared" si="7"/>
        <v>0</v>
      </c>
      <c r="I39" s="52">
        <f t="shared" si="8"/>
        <v>10</v>
      </c>
      <c r="J39" s="29">
        <v>16</v>
      </c>
    </row>
    <row r="40" spans="1:11" ht="38.25" customHeight="1" x14ac:dyDescent="0.25">
      <c r="A40" s="54"/>
      <c r="B40" s="35">
        <f t="shared" si="9"/>
        <v>10</v>
      </c>
      <c r="C40" s="6" t="s">
        <v>57</v>
      </c>
      <c r="D40" s="5" t="s">
        <v>0</v>
      </c>
      <c r="E40" s="5">
        <v>10</v>
      </c>
      <c r="F40" s="5">
        <v>0</v>
      </c>
      <c r="G40" s="12">
        <f t="shared" si="6"/>
        <v>330</v>
      </c>
      <c r="H40" s="12">
        <f>F40*J40</f>
        <v>0</v>
      </c>
      <c r="I40" s="52">
        <f t="shared" ref="I40:I42" si="10">E40+F40</f>
        <v>10</v>
      </c>
      <c r="J40" s="29">
        <v>33</v>
      </c>
    </row>
    <row r="41" spans="1:11" ht="38.25" customHeight="1" x14ac:dyDescent="0.25">
      <c r="A41" s="54"/>
      <c r="B41" s="35">
        <f t="shared" si="9"/>
        <v>11</v>
      </c>
      <c r="C41" s="6" t="s">
        <v>123</v>
      </c>
      <c r="D41" s="5" t="s">
        <v>0</v>
      </c>
      <c r="E41" s="5">
        <v>40</v>
      </c>
      <c r="F41" s="5">
        <v>0</v>
      </c>
      <c r="G41" s="12">
        <f t="shared" si="6"/>
        <v>1120</v>
      </c>
      <c r="H41" s="12">
        <f t="shared" ref="H41:H42" si="11">F41*J41</f>
        <v>0</v>
      </c>
      <c r="I41" s="52">
        <f t="shared" si="10"/>
        <v>40</v>
      </c>
      <c r="J41" s="29">
        <v>28</v>
      </c>
    </row>
    <row r="42" spans="1:11" ht="38.25" customHeight="1" x14ac:dyDescent="0.25">
      <c r="A42" s="54"/>
      <c r="B42" s="35">
        <f t="shared" si="9"/>
        <v>12</v>
      </c>
      <c r="C42" s="6" t="s">
        <v>124</v>
      </c>
      <c r="D42" s="5" t="s">
        <v>0</v>
      </c>
      <c r="E42" s="5">
        <v>60</v>
      </c>
      <c r="F42" s="5">
        <v>0</v>
      </c>
      <c r="G42" s="12">
        <f t="shared" si="6"/>
        <v>2280</v>
      </c>
      <c r="H42" s="12">
        <f t="shared" si="11"/>
        <v>0</v>
      </c>
      <c r="I42" s="52">
        <f t="shared" si="10"/>
        <v>60</v>
      </c>
      <c r="J42" s="29">
        <v>38</v>
      </c>
    </row>
    <row r="43" spans="1:11" ht="42.75" customHeight="1" x14ac:dyDescent="0.25">
      <c r="A43" s="54"/>
      <c r="B43" s="35">
        <f t="shared" si="9"/>
        <v>13</v>
      </c>
      <c r="C43" s="6" t="s">
        <v>116</v>
      </c>
      <c r="D43" s="5" t="s">
        <v>0</v>
      </c>
      <c r="E43" s="5">
        <v>10</v>
      </c>
      <c r="F43" s="5">
        <v>0</v>
      </c>
      <c r="G43" s="12">
        <f t="shared" si="6"/>
        <v>120</v>
      </c>
      <c r="H43" s="12">
        <f t="shared" si="7"/>
        <v>0</v>
      </c>
      <c r="I43" s="52">
        <f t="shared" si="8"/>
        <v>10</v>
      </c>
      <c r="J43" s="29">
        <v>12</v>
      </c>
    </row>
    <row r="44" spans="1:11" ht="42.75" customHeight="1" x14ac:dyDescent="0.25">
      <c r="A44" s="54"/>
      <c r="B44" s="35">
        <f t="shared" si="9"/>
        <v>14</v>
      </c>
      <c r="C44" s="6" t="s">
        <v>117</v>
      </c>
      <c r="D44" s="5" t="s">
        <v>0</v>
      </c>
      <c r="E44" s="5">
        <v>10</v>
      </c>
      <c r="F44" s="5">
        <v>0</v>
      </c>
      <c r="G44" s="12">
        <f t="shared" si="6"/>
        <v>150</v>
      </c>
      <c r="H44" s="12">
        <f t="shared" si="7"/>
        <v>0</v>
      </c>
      <c r="I44" s="52">
        <f t="shared" si="8"/>
        <v>10</v>
      </c>
      <c r="J44" s="29">
        <v>15</v>
      </c>
    </row>
    <row r="45" spans="1:11" ht="36.75" customHeight="1" x14ac:dyDescent="0.25">
      <c r="A45" s="54"/>
      <c r="B45" s="35">
        <f t="shared" si="9"/>
        <v>15</v>
      </c>
      <c r="C45" s="6" t="s">
        <v>20</v>
      </c>
      <c r="D45" s="5" t="s">
        <v>0</v>
      </c>
      <c r="E45" s="5">
        <v>6</v>
      </c>
      <c r="F45" s="5">
        <v>0</v>
      </c>
      <c r="G45" s="12">
        <f t="shared" si="6"/>
        <v>36</v>
      </c>
      <c r="H45" s="12">
        <f t="shared" si="7"/>
        <v>0</v>
      </c>
      <c r="I45" s="52">
        <f t="shared" si="8"/>
        <v>6</v>
      </c>
      <c r="J45" s="29">
        <v>6</v>
      </c>
      <c r="K45" s="30"/>
    </row>
    <row r="46" spans="1:11" ht="36.75" customHeight="1" x14ac:dyDescent="0.25">
      <c r="A46" s="54"/>
      <c r="B46" s="35">
        <f t="shared" si="9"/>
        <v>16</v>
      </c>
      <c r="C46" s="6" t="s">
        <v>21</v>
      </c>
      <c r="D46" s="5" t="s">
        <v>0</v>
      </c>
      <c r="E46" s="5">
        <v>6</v>
      </c>
      <c r="F46" s="5">
        <v>0</v>
      </c>
      <c r="G46" s="12">
        <f t="shared" si="6"/>
        <v>42</v>
      </c>
      <c r="H46" s="12">
        <f t="shared" si="7"/>
        <v>0</v>
      </c>
      <c r="I46" s="52">
        <f t="shared" si="8"/>
        <v>6</v>
      </c>
      <c r="J46" s="29">
        <v>7</v>
      </c>
      <c r="K46" s="30"/>
    </row>
    <row r="47" spans="1:11" ht="36.75" customHeight="1" x14ac:dyDescent="0.25">
      <c r="A47" s="54"/>
      <c r="B47" s="35">
        <f t="shared" si="9"/>
        <v>17</v>
      </c>
      <c r="C47" s="6" t="s">
        <v>22</v>
      </c>
      <c r="D47" s="5" t="s">
        <v>0</v>
      </c>
      <c r="E47" s="5">
        <v>4</v>
      </c>
      <c r="F47" s="5">
        <v>0</v>
      </c>
      <c r="G47" s="12">
        <f t="shared" si="6"/>
        <v>34</v>
      </c>
      <c r="H47" s="12">
        <f t="shared" si="7"/>
        <v>0</v>
      </c>
      <c r="I47" s="52">
        <f t="shared" si="8"/>
        <v>4</v>
      </c>
      <c r="J47" s="29">
        <v>8.5</v>
      </c>
      <c r="K47" s="30"/>
    </row>
    <row r="48" spans="1:11" ht="36.75" customHeight="1" x14ac:dyDescent="0.25">
      <c r="A48" s="54"/>
      <c r="B48" s="35">
        <f t="shared" si="9"/>
        <v>18</v>
      </c>
      <c r="C48" s="6" t="s">
        <v>23</v>
      </c>
      <c r="D48" s="5" t="s">
        <v>0</v>
      </c>
      <c r="E48" s="5">
        <v>4</v>
      </c>
      <c r="F48" s="5">
        <v>0</v>
      </c>
      <c r="G48" s="12">
        <f t="shared" si="6"/>
        <v>60</v>
      </c>
      <c r="H48" s="12">
        <f t="shared" si="7"/>
        <v>0</v>
      </c>
      <c r="I48" s="52">
        <f t="shared" si="8"/>
        <v>4</v>
      </c>
      <c r="J48" s="29">
        <v>15</v>
      </c>
    </row>
    <row r="49" spans="1:11" ht="36.75" customHeight="1" x14ac:dyDescent="0.25">
      <c r="A49" s="54"/>
      <c r="B49" s="35">
        <f t="shared" si="9"/>
        <v>19</v>
      </c>
      <c r="C49" s="6" t="s">
        <v>25</v>
      </c>
      <c r="D49" s="5" t="s">
        <v>0</v>
      </c>
      <c r="E49" s="5">
        <v>6</v>
      </c>
      <c r="F49" s="5">
        <v>0</v>
      </c>
      <c r="G49" s="12">
        <f t="shared" si="6"/>
        <v>120</v>
      </c>
      <c r="H49" s="12">
        <f t="shared" si="7"/>
        <v>0</v>
      </c>
      <c r="I49" s="52">
        <f t="shared" si="8"/>
        <v>6</v>
      </c>
      <c r="J49" s="29">
        <v>20</v>
      </c>
    </row>
    <row r="50" spans="1:11" ht="36.75" customHeight="1" x14ac:dyDescent="0.25">
      <c r="A50" s="54"/>
      <c r="B50" s="35">
        <f t="shared" si="9"/>
        <v>20</v>
      </c>
      <c r="C50" s="6" t="s">
        <v>26</v>
      </c>
      <c r="D50" s="5" t="s">
        <v>0</v>
      </c>
      <c r="E50" s="5">
        <v>8</v>
      </c>
      <c r="F50" s="5">
        <v>0</v>
      </c>
      <c r="G50" s="12">
        <f t="shared" si="6"/>
        <v>200</v>
      </c>
      <c r="H50" s="12">
        <f t="shared" si="7"/>
        <v>0</v>
      </c>
      <c r="I50" s="52">
        <f t="shared" si="8"/>
        <v>8</v>
      </c>
      <c r="J50" s="29">
        <v>25</v>
      </c>
    </row>
    <row r="51" spans="1:11" ht="36.75" customHeight="1" x14ac:dyDescent="0.25">
      <c r="A51" s="54"/>
      <c r="B51" s="35">
        <f t="shared" si="9"/>
        <v>21</v>
      </c>
      <c r="C51" s="6" t="s">
        <v>24</v>
      </c>
      <c r="D51" s="5" t="s">
        <v>0</v>
      </c>
      <c r="E51" s="5">
        <v>2</v>
      </c>
      <c r="F51" s="5">
        <v>0</v>
      </c>
      <c r="G51" s="12">
        <f t="shared" si="6"/>
        <v>64</v>
      </c>
      <c r="H51" s="12">
        <f t="shared" si="7"/>
        <v>0</v>
      </c>
      <c r="I51" s="52">
        <f t="shared" si="8"/>
        <v>2</v>
      </c>
      <c r="J51" s="29">
        <v>32</v>
      </c>
    </row>
    <row r="52" spans="1:11" ht="42.75" customHeight="1" x14ac:dyDescent="0.25">
      <c r="A52" s="54"/>
      <c r="B52" s="35">
        <f t="shared" si="9"/>
        <v>22</v>
      </c>
      <c r="C52" s="6" t="s">
        <v>45</v>
      </c>
      <c r="D52" s="5" t="s">
        <v>0</v>
      </c>
      <c r="E52" s="5">
        <v>5</v>
      </c>
      <c r="F52" s="5">
        <v>0</v>
      </c>
      <c r="G52" s="12">
        <f t="shared" si="6"/>
        <v>375</v>
      </c>
      <c r="H52" s="12">
        <f t="shared" si="7"/>
        <v>0</v>
      </c>
      <c r="I52" s="52">
        <f t="shared" si="8"/>
        <v>5</v>
      </c>
      <c r="J52" s="29">
        <v>75</v>
      </c>
    </row>
    <row r="53" spans="1:11" ht="45.75" customHeight="1" x14ac:dyDescent="0.25">
      <c r="A53" s="54"/>
      <c r="B53" s="35">
        <f t="shared" si="9"/>
        <v>23</v>
      </c>
      <c r="C53" s="6" t="s">
        <v>46</v>
      </c>
      <c r="D53" s="5" t="s">
        <v>0</v>
      </c>
      <c r="E53" s="5">
        <v>3</v>
      </c>
      <c r="F53" s="5">
        <v>0</v>
      </c>
      <c r="G53" s="12">
        <f t="shared" si="6"/>
        <v>165</v>
      </c>
      <c r="H53" s="12">
        <f t="shared" si="7"/>
        <v>0</v>
      </c>
      <c r="I53" s="52">
        <f t="shared" si="8"/>
        <v>3</v>
      </c>
      <c r="J53" s="29">
        <v>55</v>
      </c>
    </row>
    <row r="54" spans="1:11" ht="45.75" customHeight="1" x14ac:dyDescent="0.25">
      <c r="A54" s="54"/>
      <c r="B54" s="35">
        <f t="shared" si="9"/>
        <v>24</v>
      </c>
      <c r="C54" s="6" t="s">
        <v>118</v>
      </c>
      <c r="D54" s="5" t="s">
        <v>0</v>
      </c>
      <c r="E54" s="5">
        <v>3</v>
      </c>
      <c r="F54" s="5">
        <v>0</v>
      </c>
      <c r="G54" s="12">
        <f t="shared" si="6"/>
        <v>159</v>
      </c>
      <c r="H54" s="12">
        <f t="shared" si="7"/>
        <v>0</v>
      </c>
      <c r="I54" s="52">
        <f t="shared" si="8"/>
        <v>3</v>
      </c>
      <c r="J54" s="29">
        <v>53</v>
      </c>
    </row>
    <row r="55" spans="1:11" ht="45.75" customHeight="1" x14ac:dyDescent="0.25">
      <c r="A55" s="54"/>
      <c r="B55" s="35">
        <f t="shared" si="9"/>
        <v>25</v>
      </c>
      <c r="C55" s="6" t="s">
        <v>119</v>
      </c>
      <c r="D55" s="5" t="s">
        <v>0</v>
      </c>
      <c r="E55" s="5">
        <v>5</v>
      </c>
      <c r="F55" s="5">
        <v>0</v>
      </c>
      <c r="G55" s="12">
        <f t="shared" si="6"/>
        <v>250</v>
      </c>
      <c r="H55" s="12">
        <f t="shared" si="7"/>
        <v>0</v>
      </c>
      <c r="I55" s="52">
        <f t="shared" si="8"/>
        <v>5</v>
      </c>
      <c r="J55" s="29">
        <v>50</v>
      </c>
    </row>
    <row r="56" spans="1:11" ht="45.75" customHeight="1" x14ac:dyDescent="0.25">
      <c r="A56" s="54"/>
      <c r="B56" s="35">
        <f t="shared" si="9"/>
        <v>26</v>
      </c>
      <c r="C56" s="6" t="s">
        <v>120</v>
      </c>
      <c r="D56" s="5" t="s">
        <v>0</v>
      </c>
      <c r="E56" s="5">
        <v>5</v>
      </c>
      <c r="F56" s="5">
        <v>0</v>
      </c>
      <c r="G56" s="12">
        <f t="shared" si="6"/>
        <v>240</v>
      </c>
      <c r="H56" s="12">
        <f t="shared" si="7"/>
        <v>0</v>
      </c>
      <c r="I56" s="52">
        <f t="shared" si="8"/>
        <v>5</v>
      </c>
      <c r="J56" s="29">
        <v>48</v>
      </c>
    </row>
    <row r="57" spans="1:11" ht="47.25" customHeight="1" x14ac:dyDescent="0.25">
      <c r="A57" s="54"/>
      <c r="B57" s="35">
        <f t="shared" si="9"/>
        <v>27</v>
      </c>
      <c r="C57" s="6" t="s">
        <v>121</v>
      </c>
      <c r="D57" s="5" t="s">
        <v>0</v>
      </c>
      <c r="E57" s="5">
        <v>3</v>
      </c>
      <c r="F57" s="5">
        <v>0</v>
      </c>
      <c r="G57" s="12">
        <f t="shared" si="6"/>
        <v>135</v>
      </c>
      <c r="H57" s="12">
        <f t="shared" si="7"/>
        <v>0</v>
      </c>
      <c r="I57" s="52">
        <f t="shared" si="8"/>
        <v>3</v>
      </c>
      <c r="J57" s="29">
        <v>45</v>
      </c>
      <c r="K57" s="30"/>
    </row>
    <row r="58" spans="1:11" ht="47.25" customHeight="1" x14ac:dyDescent="0.25">
      <c r="A58" s="54"/>
      <c r="B58" s="35">
        <f t="shared" si="9"/>
        <v>28</v>
      </c>
      <c r="C58" s="6" t="s">
        <v>122</v>
      </c>
      <c r="D58" s="5" t="s">
        <v>0</v>
      </c>
      <c r="E58" s="5">
        <v>3</v>
      </c>
      <c r="F58" s="5">
        <v>0</v>
      </c>
      <c r="G58" s="12">
        <f t="shared" si="6"/>
        <v>129</v>
      </c>
      <c r="H58" s="12">
        <v>0</v>
      </c>
      <c r="I58" s="52">
        <f t="shared" si="8"/>
        <v>3</v>
      </c>
      <c r="J58" s="29">
        <v>43</v>
      </c>
      <c r="K58" s="30"/>
    </row>
    <row r="59" spans="1:11" ht="47.25" customHeight="1" x14ac:dyDescent="0.25">
      <c r="A59" s="54"/>
      <c r="B59" s="35">
        <f t="shared" si="9"/>
        <v>29</v>
      </c>
      <c r="C59" s="6" t="s">
        <v>126</v>
      </c>
      <c r="D59" s="5" t="s">
        <v>0</v>
      </c>
      <c r="E59" s="5">
        <v>10</v>
      </c>
      <c r="F59" s="5">
        <v>0</v>
      </c>
      <c r="G59" s="12">
        <f t="shared" si="6"/>
        <v>250</v>
      </c>
      <c r="H59" s="12">
        <v>0</v>
      </c>
      <c r="I59" s="52">
        <f t="shared" si="8"/>
        <v>10</v>
      </c>
      <c r="J59" s="29">
        <v>25</v>
      </c>
      <c r="K59" s="30"/>
    </row>
    <row r="60" spans="1:11" ht="39.75" customHeight="1" x14ac:dyDescent="0.25">
      <c r="A60" s="54"/>
      <c r="B60" s="35">
        <f t="shared" si="9"/>
        <v>30</v>
      </c>
      <c r="C60" s="6" t="s">
        <v>127</v>
      </c>
      <c r="D60" s="5" t="s">
        <v>0</v>
      </c>
      <c r="E60" s="5">
        <v>10</v>
      </c>
      <c r="F60" s="5">
        <v>0</v>
      </c>
      <c r="G60" s="12">
        <f t="shared" si="6"/>
        <v>150</v>
      </c>
      <c r="H60" s="12">
        <v>0</v>
      </c>
      <c r="I60" s="52">
        <f t="shared" si="8"/>
        <v>10</v>
      </c>
      <c r="J60" s="29">
        <v>15</v>
      </c>
      <c r="K60" s="30"/>
    </row>
    <row r="61" spans="1:11" ht="28.5" customHeight="1" x14ac:dyDescent="0.25">
      <c r="A61" s="54"/>
      <c r="B61" s="35">
        <f t="shared" si="9"/>
        <v>31</v>
      </c>
      <c r="C61" s="6" t="s">
        <v>49</v>
      </c>
      <c r="D61" s="5" t="s">
        <v>0</v>
      </c>
      <c r="E61" s="5">
        <v>10</v>
      </c>
      <c r="F61" s="5">
        <v>0</v>
      </c>
      <c r="G61" s="12">
        <f t="shared" si="6"/>
        <v>50</v>
      </c>
      <c r="H61" s="12">
        <f t="shared" si="7"/>
        <v>0</v>
      </c>
      <c r="I61" s="52">
        <f t="shared" si="8"/>
        <v>10</v>
      </c>
      <c r="J61" s="29">
        <v>5</v>
      </c>
      <c r="K61" s="30"/>
    </row>
    <row r="62" spans="1:11" ht="28.5" customHeight="1" x14ac:dyDescent="0.25">
      <c r="A62" s="54"/>
      <c r="B62" s="35">
        <f t="shared" si="9"/>
        <v>32</v>
      </c>
      <c r="C62" s="6" t="s">
        <v>47</v>
      </c>
      <c r="D62" s="5" t="s">
        <v>0</v>
      </c>
      <c r="E62" s="5">
        <v>10</v>
      </c>
      <c r="F62" s="5">
        <v>0</v>
      </c>
      <c r="G62" s="12">
        <f t="shared" si="6"/>
        <v>40</v>
      </c>
      <c r="H62" s="12">
        <f t="shared" si="7"/>
        <v>0</v>
      </c>
      <c r="I62" s="52">
        <f t="shared" si="8"/>
        <v>10</v>
      </c>
      <c r="J62" s="29">
        <v>4</v>
      </c>
      <c r="K62" s="30"/>
    </row>
    <row r="63" spans="1:11" ht="28.5" customHeight="1" x14ac:dyDescent="0.25">
      <c r="A63" s="54"/>
      <c r="B63" s="35">
        <f t="shared" si="9"/>
        <v>33</v>
      </c>
      <c r="C63" s="34" t="s">
        <v>129</v>
      </c>
      <c r="D63" s="35" t="s">
        <v>0</v>
      </c>
      <c r="E63" s="35">
        <v>10</v>
      </c>
      <c r="F63" s="35">
        <v>0</v>
      </c>
      <c r="G63" s="40">
        <f t="shared" si="6"/>
        <v>35</v>
      </c>
      <c r="H63" s="40">
        <f t="shared" si="7"/>
        <v>0</v>
      </c>
      <c r="I63" s="36">
        <f t="shared" si="8"/>
        <v>10</v>
      </c>
      <c r="J63" s="41">
        <v>3.5</v>
      </c>
      <c r="K63" s="30"/>
    </row>
    <row r="64" spans="1:11" ht="28.5" customHeight="1" x14ac:dyDescent="0.25">
      <c r="A64" s="54"/>
      <c r="B64" s="35">
        <f t="shared" si="9"/>
        <v>34</v>
      </c>
      <c r="C64" s="34" t="s">
        <v>130</v>
      </c>
      <c r="D64" s="35" t="s">
        <v>0</v>
      </c>
      <c r="E64" s="35">
        <v>10</v>
      </c>
      <c r="F64" s="35">
        <v>0</v>
      </c>
      <c r="G64" s="40">
        <f t="shared" si="6"/>
        <v>35</v>
      </c>
      <c r="H64" s="40">
        <f t="shared" si="7"/>
        <v>0</v>
      </c>
      <c r="I64" s="36">
        <f t="shared" si="8"/>
        <v>10</v>
      </c>
      <c r="J64" s="41">
        <v>3.5</v>
      </c>
      <c r="K64" s="30"/>
    </row>
    <row r="65" spans="1:11" ht="28.5" customHeight="1" x14ac:dyDescent="0.25">
      <c r="A65" s="54"/>
      <c r="B65" s="35">
        <f t="shared" si="9"/>
        <v>35</v>
      </c>
      <c r="C65" s="34" t="s">
        <v>48</v>
      </c>
      <c r="D65" s="35" t="s">
        <v>0</v>
      </c>
      <c r="E65" s="35">
        <v>5</v>
      </c>
      <c r="F65" s="35">
        <v>0</v>
      </c>
      <c r="G65" s="40">
        <f t="shared" si="6"/>
        <v>25</v>
      </c>
      <c r="H65" s="40">
        <f t="shared" si="7"/>
        <v>0</v>
      </c>
      <c r="I65" s="36">
        <f t="shared" si="8"/>
        <v>5</v>
      </c>
      <c r="J65" s="41">
        <v>5</v>
      </c>
      <c r="K65" s="30"/>
    </row>
    <row r="66" spans="1:11" ht="28.5" customHeight="1" x14ac:dyDescent="0.25">
      <c r="A66" s="54"/>
      <c r="B66" s="35">
        <f t="shared" si="9"/>
        <v>36</v>
      </c>
      <c r="C66" s="34" t="s">
        <v>50</v>
      </c>
      <c r="D66" s="35" t="s">
        <v>0</v>
      </c>
      <c r="E66" s="35">
        <v>5</v>
      </c>
      <c r="F66" s="35">
        <v>0</v>
      </c>
      <c r="G66" s="40">
        <f t="shared" si="6"/>
        <v>25</v>
      </c>
      <c r="H66" s="40">
        <f t="shared" si="7"/>
        <v>0</v>
      </c>
      <c r="I66" s="36">
        <f t="shared" si="8"/>
        <v>5</v>
      </c>
      <c r="J66" s="41">
        <v>5</v>
      </c>
      <c r="K66" s="30"/>
    </row>
    <row r="67" spans="1:11" ht="28.5" customHeight="1" x14ac:dyDescent="0.25">
      <c r="A67" s="54"/>
      <c r="B67" s="35">
        <f t="shared" si="9"/>
        <v>37</v>
      </c>
      <c r="C67" s="34" t="s">
        <v>51</v>
      </c>
      <c r="D67" s="35" t="s">
        <v>0</v>
      </c>
      <c r="E67" s="35">
        <v>5</v>
      </c>
      <c r="F67" s="35">
        <v>0</v>
      </c>
      <c r="G67" s="40">
        <f t="shared" si="6"/>
        <v>20</v>
      </c>
      <c r="H67" s="40">
        <f t="shared" si="7"/>
        <v>0</v>
      </c>
      <c r="I67" s="36">
        <f t="shared" si="8"/>
        <v>5</v>
      </c>
      <c r="J67" s="41">
        <v>4</v>
      </c>
      <c r="K67" s="30"/>
    </row>
    <row r="68" spans="1:11" ht="31.5" customHeight="1" x14ac:dyDescent="0.25">
      <c r="A68" s="54"/>
      <c r="B68" s="35">
        <f t="shared" si="9"/>
        <v>38</v>
      </c>
      <c r="C68" s="34" t="s">
        <v>52</v>
      </c>
      <c r="D68" s="35" t="s">
        <v>0</v>
      </c>
      <c r="E68" s="35">
        <v>5</v>
      </c>
      <c r="F68" s="35">
        <v>0</v>
      </c>
      <c r="G68" s="40">
        <f t="shared" si="6"/>
        <v>25</v>
      </c>
      <c r="H68" s="40">
        <f t="shared" si="7"/>
        <v>0</v>
      </c>
      <c r="I68" s="36">
        <f t="shared" si="8"/>
        <v>5</v>
      </c>
      <c r="J68" s="41">
        <v>5</v>
      </c>
      <c r="K68" s="30"/>
    </row>
    <row r="69" spans="1:11" ht="31.5" customHeight="1" x14ac:dyDescent="0.25">
      <c r="A69" s="54"/>
      <c r="B69" s="35">
        <f t="shared" si="9"/>
        <v>39</v>
      </c>
      <c r="C69" s="34" t="s">
        <v>53</v>
      </c>
      <c r="D69" s="35" t="s">
        <v>0</v>
      </c>
      <c r="E69" s="35">
        <v>5</v>
      </c>
      <c r="F69" s="35">
        <v>0</v>
      </c>
      <c r="G69" s="40">
        <f t="shared" si="6"/>
        <v>125</v>
      </c>
      <c r="H69" s="40">
        <f t="shared" si="7"/>
        <v>0</v>
      </c>
      <c r="I69" s="36">
        <f t="shared" si="8"/>
        <v>5</v>
      </c>
      <c r="J69" s="41">
        <v>25</v>
      </c>
      <c r="K69" s="30"/>
    </row>
    <row r="70" spans="1:11" ht="31.5" customHeight="1" x14ac:dyDescent="0.25">
      <c r="A70" s="54"/>
      <c r="B70" s="35">
        <f t="shared" si="9"/>
        <v>40</v>
      </c>
      <c r="C70" s="34" t="s">
        <v>54</v>
      </c>
      <c r="D70" s="35" t="s">
        <v>0</v>
      </c>
      <c r="E70" s="35">
        <v>5</v>
      </c>
      <c r="F70" s="35">
        <v>0</v>
      </c>
      <c r="G70" s="40">
        <f t="shared" si="6"/>
        <v>120</v>
      </c>
      <c r="H70" s="40">
        <f t="shared" si="7"/>
        <v>0</v>
      </c>
      <c r="I70" s="36">
        <f t="shared" si="8"/>
        <v>5</v>
      </c>
      <c r="J70" s="41">
        <v>24</v>
      </c>
      <c r="K70" s="30"/>
    </row>
    <row r="71" spans="1:11" ht="31.5" customHeight="1" x14ac:dyDescent="0.25">
      <c r="A71" s="54"/>
      <c r="B71" s="35">
        <f t="shared" si="9"/>
        <v>41</v>
      </c>
      <c r="C71" s="6" t="s">
        <v>55</v>
      </c>
      <c r="D71" s="5" t="s">
        <v>0</v>
      </c>
      <c r="E71" s="5">
        <v>5</v>
      </c>
      <c r="F71" s="5">
        <v>0</v>
      </c>
      <c r="G71" s="12">
        <f t="shared" si="6"/>
        <v>45</v>
      </c>
      <c r="H71" s="12">
        <f t="shared" si="7"/>
        <v>0</v>
      </c>
      <c r="I71" s="52">
        <f t="shared" si="8"/>
        <v>5</v>
      </c>
      <c r="J71" s="29">
        <v>9</v>
      </c>
      <c r="K71" s="30"/>
    </row>
    <row r="72" spans="1:11" ht="31.5" customHeight="1" x14ac:dyDescent="0.25">
      <c r="A72" s="54"/>
      <c r="B72" s="35">
        <f t="shared" si="9"/>
        <v>42</v>
      </c>
      <c r="C72" s="6" t="s">
        <v>56</v>
      </c>
      <c r="D72" s="5" t="s">
        <v>0</v>
      </c>
      <c r="E72" s="5">
        <v>5</v>
      </c>
      <c r="F72" s="5">
        <v>0</v>
      </c>
      <c r="G72" s="12">
        <f t="shared" si="6"/>
        <v>40</v>
      </c>
      <c r="H72" s="12">
        <f t="shared" si="7"/>
        <v>0</v>
      </c>
      <c r="I72" s="52">
        <f t="shared" si="8"/>
        <v>5</v>
      </c>
      <c r="J72" s="29">
        <v>8</v>
      </c>
      <c r="K72" s="30"/>
    </row>
    <row r="73" spans="1:11" ht="31.5" customHeight="1" x14ac:dyDescent="0.25">
      <c r="A73" s="54"/>
      <c r="B73" s="35">
        <f t="shared" si="9"/>
        <v>43</v>
      </c>
      <c r="C73" s="6" t="s">
        <v>128</v>
      </c>
      <c r="D73" s="5" t="s">
        <v>0</v>
      </c>
      <c r="E73" s="5">
        <v>5</v>
      </c>
      <c r="F73" s="5">
        <v>0</v>
      </c>
      <c r="G73" s="12">
        <f t="shared" si="6"/>
        <v>35</v>
      </c>
      <c r="H73" s="12">
        <f t="shared" si="7"/>
        <v>0</v>
      </c>
      <c r="I73" s="52">
        <f t="shared" si="8"/>
        <v>5</v>
      </c>
      <c r="J73" s="29">
        <v>7</v>
      </c>
      <c r="K73" s="30"/>
    </row>
    <row r="74" spans="1:11" ht="57.75" customHeight="1" x14ac:dyDescent="0.25">
      <c r="A74" s="54"/>
      <c r="B74" s="35">
        <f t="shared" si="9"/>
        <v>44</v>
      </c>
      <c r="C74" s="6" t="s">
        <v>35</v>
      </c>
      <c r="D74" s="5" t="s">
        <v>0</v>
      </c>
      <c r="E74" s="5">
        <v>1</v>
      </c>
      <c r="F74" s="5">
        <v>0</v>
      </c>
      <c r="G74" s="12">
        <f t="shared" si="6"/>
        <v>60</v>
      </c>
      <c r="H74" s="12">
        <f t="shared" si="7"/>
        <v>0</v>
      </c>
      <c r="I74" s="52">
        <f t="shared" si="8"/>
        <v>1</v>
      </c>
      <c r="J74" s="29">
        <v>60</v>
      </c>
      <c r="K74" s="30"/>
    </row>
    <row r="75" spans="1:11" ht="57.75" customHeight="1" x14ac:dyDescent="0.25">
      <c r="A75" s="54"/>
      <c r="B75" s="35">
        <f t="shared" si="9"/>
        <v>45</v>
      </c>
      <c r="C75" s="6" t="s">
        <v>34</v>
      </c>
      <c r="D75" s="5" t="s">
        <v>0</v>
      </c>
      <c r="E75" s="5">
        <v>3</v>
      </c>
      <c r="F75" s="5">
        <v>0</v>
      </c>
      <c r="G75" s="12">
        <f t="shared" si="6"/>
        <v>276</v>
      </c>
      <c r="H75" s="12">
        <f t="shared" si="7"/>
        <v>0</v>
      </c>
      <c r="I75" s="52">
        <f t="shared" si="8"/>
        <v>3</v>
      </c>
      <c r="J75" s="29">
        <v>92</v>
      </c>
      <c r="K75" s="30"/>
    </row>
    <row r="76" spans="1:11" ht="61.5" customHeight="1" x14ac:dyDescent="0.25">
      <c r="A76" s="54"/>
      <c r="B76" s="35">
        <f t="shared" si="9"/>
        <v>46</v>
      </c>
      <c r="C76" s="6" t="s">
        <v>31</v>
      </c>
      <c r="D76" s="5" t="s">
        <v>0</v>
      </c>
      <c r="E76" s="5">
        <v>1</v>
      </c>
      <c r="F76" s="5">
        <v>0</v>
      </c>
      <c r="G76" s="12">
        <f t="shared" si="6"/>
        <v>105</v>
      </c>
      <c r="H76" s="12">
        <f t="shared" si="7"/>
        <v>0</v>
      </c>
      <c r="I76" s="52">
        <f t="shared" si="8"/>
        <v>1</v>
      </c>
      <c r="J76" s="29">
        <v>105</v>
      </c>
      <c r="K76" s="30"/>
    </row>
    <row r="77" spans="1:11" ht="61.5" customHeight="1" x14ac:dyDescent="0.25">
      <c r="A77" s="54"/>
      <c r="B77" s="35">
        <f t="shared" si="9"/>
        <v>47</v>
      </c>
      <c r="C77" s="6" t="s">
        <v>32</v>
      </c>
      <c r="D77" s="5" t="s">
        <v>0</v>
      </c>
      <c r="E77" s="5">
        <v>2</v>
      </c>
      <c r="F77" s="5">
        <v>0</v>
      </c>
      <c r="G77" s="12">
        <f t="shared" si="6"/>
        <v>260</v>
      </c>
      <c r="H77" s="12">
        <f t="shared" si="7"/>
        <v>0</v>
      </c>
      <c r="I77" s="52">
        <f t="shared" si="8"/>
        <v>2</v>
      </c>
      <c r="J77" s="29">
        <v>130</v>
      </c>
    </row>
    <row r="78" spans="1:11" ht="61.5" customHeight="1" x14ac:dyDescent="0.25">
      <c r="A78" s="54"/>
      <c r="B78" s="35">
        <f t="shared" si="9"/>
        <v>48</v>
      </c>
      <c r="C78" s="6" t="s">
        <v>33</v>
      </c>
      <c r="D78" s="5" t="s">
        <v>0</v>
      </c>
      <c r="E78" s="5">
        <v>1</v>
      </c>
      <c r="F78" s="5">
        <v>0</v>
      </c>
      <c r="G78" s="12">
        <f t="shared" si="6"/>
        <v>140</v>
      </c>
      <c r="H78" s="12">
        <f t="shared" si="7"/>
        <v>0</v>
      </c>
      <c r="I78" s="52">
        <f t="shared" si="8"/>
        <v>1</v>
      </c>
      <c r="J78" s="29">
        <v>140</v>
      </c>
    </row>
    <row r="79" spans="1:11" ht="61.5" customHeight="1" x14ac:dyDescent="0.25">
      <c r="A79" s="54"/>
      <c r="B79" s="35">
        <f t="shared" si="9"/>
        <v>49</v>
      </c>
      <c r="C79" s="6" t="s">
        <v>115</v>
      </c>
      <c r="D79" s="5" t="s">
        <v>0</v>
      </c>
      <c r="E79" s="5">
        <v>1</v>
      </c>
      <c r="F79" s="5">
        <v>0</v>
      </c>
      <c r="G79" s="12">
        <f t="shared" si="6"/>
        <v>160</v>
      </c>
      <c r="H79" s="12">
        <f t="shared" si="7"/>
        <v>0</v>
      </c>
      <c r="I79" s="52">
        <f t="shared" si="8"/>
        <v>1</v>
      </c>
      <c r="J79" s="29">
        <v>160</v>
      </c>
    </row>
    <row r="80" spans="1:11" ht="22.5" customHeight="1" x14ac:dyDescent="0.25">
      <c r="A80" s="76"/>
      <c r="B80" s="77"/>
      <c r="C80" s="77"/>
      <c r="D80" s="77"/>
      <c r="E80" s="77"/>
      <c r="F80" s="57"/>
      <c r="G80" s="39">
        <f>SUM(G31:G79)</f>
        <v>18690</v>
      </c>
      <c r="H80" s="39">
        <f>SUM(H31:H79)</f>
        <v>0</v>
      </c>
      <c r="I80" s="78"/>
      <c r="J80" s="62"/>
      <c r="K80" s="30"/>
    </row>
    <row r="81" spans="1:10" ht="30.75" customHeight="1" x14ac:dyDescent="0.25">
      <c r="A81" s="64" t="s">
        <v>43</v>
      </c>
      <c r="B81" s="65"/>
      <c r="C81" s="65"/>
      <c r="D81" s="65"/>
      <c r="E81" s="65"/>
      <c r="F81" s="65"/>
      <c r="G81" s="65"/>
      <c r="H81" s="65"/>
      <c r="I81" s="65"/>
      <c r="J81" s="38">
        <f>G80+H80</f>
        <v>18690</v>
      </c>
    </row>
    <row r="82" spans="1:10" ht="30.75" customHeight="1" x14ac:dyDescent="0.25">
      <c r="A82" s="64" t="s">
        <v>44</v>
      </c>
      <c r="B82" s="65"/>
      <c r="C82" s="65"/>
      <c r="D82" s="65"/>
      <c r="E82" s="65"/>
      <c r="F82" s="65"/>
      <c r="G82" s="65"/>
      <c r="H82" s="65"/>
      <c r="I82" s="65"/>
      <c r="J82" s="38">
        <f>J81*1.24</f>
        <v>23175.599999999999</v>
      </c>
    </row>
    <row r="83" spans="1:10" ht="29.25" customHeight="1" x14ac:dyDescent="0.25">
      <c r="A83" s="21"/>
      <c r="B83" s="22"/>
      <c r="C83" s="22"/>
      <c r="D83" s="22"/>
      <c r="E83" s="22"/>
      <c r="F83" s="22"/>
      <c r="G83" s="22"/>
      <c r="H83" s="22"/>
      <c r="I83" s="22"/>
      <c r="J83" s="23"/>
    </row>
    <row r="84" spans="1:10" ht="15.75" thickBot="1" x14ac:dyDescent="0.3">
      <c r="A84" s="21"/>
      <c r="B84" s="22"/>
      <c r="C84" s="22"/>
      <c r="D84" s="22"/>
      <c r="E84" s="22"/>
      <c r="F84" s="22"/>
      <c r="G84" s="22"/>
      <c r="H84" s="22"/>
      <c r="I84" s="22"/>
      <c r="J84" s="23"/>
    </row>
    <row r="85" spans="1:10" ht="54" customHeight="1" thickBot="1" x14ac:dyDescent="0.3">
      <c r="F85" s="3"/>
      <c r="G85" s="27" t="s">
        <v>39</v>
      </c>
      <c r="H85" s="28" t="s">
        <v>37</v>
      </c>
    </row>
    <row r="86" spans="1:10" ht="21" customHeight="1" x14ac:dyDescent="0.25">
      <c r="A86" s="86" t="s">
        <v>28</v>
      </c>
      <c r="B86" s="87"/>
      <c r="C86" s="87"/>
      <c r="D86" s="87"/>
      <c r="E86" s="87"/>
      <c r="F86" s="88"/>
      <c r="G86" s="15">
        <f>G25+G80</f>
        <v>18690</v>
      </c>
      <c r="H86" s="16">
        <f>H25+H80</f>
        <v>11240</v>
      </c>
      <c r="J86" s="53"/>
    </row>
    <row r="87" spans="1:10" ht="21" customHeight="1" x14ac:dyDescent="0.25">
      <c r="A87" s="89" t="s">
        <v>29</v>
      </c>
      <c r="B87" s="90"/>
      <c r="C87" s="90"/>
      <c r="D87" s="90"/>
      <c r="E87" s="90"/>
      <c r="F87" s="91"/>
      <c r="G87" s="17">
        <f>G86*0.24</f>
        <v>4485.5999999999995</v>
      </c>
      <c r="H87" s="18">
        <f>H86*0.24</f>
        <v>2697.6</v>
      </c>
      <c r="J87"/>
    </row>
    <row r="88" spans="1:10" ht="21" customHeight="1" thickBot="1" x14ac:dyDescent="0.3">
      <c r="A88" s="73" t="s">
        <v>30</v>
      </c>
      <c r="B88" s="74"/>
      <c r="C88" s="74"/>
      <c r="D88" s="74"/>
      <c r="E88" s="74"/>
      <c r="F88" s="75"/>
      <c r="G88" s="19">
        <f>G86+G87</f>
        <v>23175.599999999999</v>
      </c>
      <c r="H88" s="20">
        <f>H86+H87</f>
        <v>13937.6</v>
      </c>
      <c r="J88"/>
    </row>
    <row r="89" spans="1:10" ht="36" customHeight="1" thickBot="1" x14ac:dyDescent="0.3">
      <c r="A89" s="83"/>
      <c r="B89" s="84"/>
      <c r="C89" s="84"/>
      <c r="D89" s="84"/>
      <c r="E89" s="84"/>
      <c r="F89" s="84"/>
      <c r="G89" s="84"/>
      <c r="H89" s="84"/>
      <c r="I89" s="84"/>
      <c r="J89" s="85"/>
    </row>
    <row r="90" spans="1:10" ht="23.25" customHeight="1" x14ac:dyDescent="0.25">
      <c r="A90" s="86" t="s">
        <v>14</v>
      </c>
      <c r="B90" s="87"/>
      <c r="C90" s="87"/>
      <c r="D90" s="87"/>
      <c r="E90" s="87"/>
      <c r="F90" s="87"/>
      <c r="G90" s="87"/>
      <c r="H90" s="88"/>
      <c r="I90" s="81">
        <f>G86+H86</f>
        <v>29930</v>
      </c>
      <c r="J90" s="82"/>
    </row>
    <row r="91" spans="1:10" ht="23.25" customHeight="1" x14ac:dyDescent="0.25">
      <c r="A91" s="89" t="s">
        <v>15</v>
      </c>
      <c r="B91" s="90"/>
      <c r="C91" s="90"/>
      <c r="D91" s="90"/>
      <c r="E91" s="90"/>
      <c r="F91" s="90"/>
      <c r="G91" s="90"/>
      <c r="H91" s="91"/>
      <c r="I91" s="58">
        <f>0.24*I90</f>
        <v>7183.2</v>
      </c>
      <c r="J91" s="59"/>
    </row>
    <row r="92" spans="1:10" ht="23.25" customHeight="1" thickBot="1" x14ac:dyDescent="0.3">
      <c r="A92" s="73" t="s">
        <v>16</v>
      </c>
      <c r="B92" s="74"/>
      <c r="C92" s="74"/>
      <c r="D92" s="74"/>
      <c r="E92" s="74"/>
      <c r="F92" s="74"/>
      <c r="G92" s="74"/>
      <c r="H92" s="75"/>
      <c r="I92" s="79">
        <f xml:space="preserve"> I90+I91</f>
        <v>37113.199999999997</v>
      </c>
      <c r="J92" s="80"/>
    </row>
    <row r="93" spans="1:10" ht="15" customHeight="1" x14ac:dyDescent="0.25">
      <c r="F93" s="3"/>
      <c r="I93" s="14"/>
      <c r="J93" s="13"/>
    </row>
    <row r="94" spans="1:10" x14ac:dyDescent="0.25">
      <c r="F94" s="3"/>
    </row>
    <row r="95" spans="1:10" x14ac:dyDescent="0.25">
      <c r="F95" s="3"/>
    </row>
    <row r="96" spans="1:10" x14ac:dyDescent="0.25">
      <c r="F96" s="3"/>
    </row>
    <row r="97" spans="6:6" x14ac:dyDescent="0.25">
      <c r="F97" s="3"/>
    </row>
    <row r="98" spans="6:6" x14ac:dyDescent="0.25">
      <c r="F98" s="3"/>
    </row>
    <row r="99" spans="6:6" x14ac:dyDescent="0.25">
      <c r="F99" s="3"/>
    </row>
    <row r="100" spans="6:6" x14ac:dyDescent="0.25">
      <c r="F100" s="3"/>
    </row>
    <row r="101" spans="6:6" x14ac:dyDescent="0.25">
      <c r="F101" s="3"/>
    </row>
    <row r="102" spans="6:6" x14ac:dyDescent="0.25">
      <c r="F102" s="3"/>
    </row>
    <row r="103" spans="6:6" x14ac:dyDescent="0.25">
      <c r="F103" s="3"/>
    </row>
    <row r="104" spans="6:6" x14ac:dyDescent="0.25">
      <c r="F104" s="3"/>
    </row>
    <row r="105" spans="6:6" x14ac:dyDescent="0.25">
      <c r="F105" s="3"/>
    </row>
    <row r="106" spans="6:6" x14ac:dyDescent="0.25">
      <c r="F106" s="3"/>
    </row>
    <row r="107" spans="6:6" x14ac:dyDescent="0.25">
      <c r="F107" s="3"/>
    </row>
    <row r="108" spans="6:6" x14ac:dyDescent="0.25">
      <c r="F108" s="3"/>
    </row>
    <row r="109" spans="6:6" x14ac:dyDescent="0.25">
      <c r="F109" s="3"/>
    </row>
    <row r="110" spans="6:6" x14ac:dyDescent="0.25">
      <c r="F110" s="3"/>
    </row>
    <row r="111" spans="6:6" x14ac:dyDescent="0.25">
      <c r="F111" s="3"/>
    </row>
    <row r="112" spans="6:6" x14ac:dyDescent="0.25">
      <c r="F112" s="3"/>
    </row>
    <row r="113" spans="6:6" x14ac:dyDescent="0.25">
      <c r="F113" s="3"/>
    </row>
    <row r="114" spans="6:6" x14ac:dyDescent="0.25">
      <c r="F114" s="3"/>
    </row>
    <row r="115" spans="6:6" x14ac:dyDescent="0.25">
      <c r="F115" s="3"/>
    </row>
    <row r="116" spans="6:6" x14ac:dyDescent="0.25">
      <c r="F116" s="3"/>
    </row>
    <row r="117" spans="6:6" x14ac:dyDescent="0.25">
      <c r="F117" s="3"/>
    </row>
    <row r="118" spans="6:6" x14ac:dyDescent="0.25">
      <c r="F118" s="3"/>
    </row>
    <row r="119" spans="6:6" x14ac:dyDescent="0.25">
      <c r="F119" s="3"/>
    </row>
    <row r="120" spans="6:6" x14ac:dyDescent="0.25">
      <c r="F120" s="3"/>
    </row>
    <row r="121" spans="6:6" x14ac:dyDescent="0.25">
      <c r="F121" s="3"/>
    </row>
    <row r="122" spans="6:6" x14ac:dyDescent="0.25">
      <c r="F122" s="3"/>
    </row>
    <row r="123" spans="6:6" x14ac:dyDescent="0.25">
      <c r="F123" s="3"/>
    </row>
    <row r="124" spans="6:6" x14ac:dyDescent="0.25">
      <c r="F124" s="3"/>
    </row>
    <row r="125" spans="6:6" x14ac:dyDescent="0.25">
      <c r="F125" s="3"/>
    </row>
    <row r="126" spans="6:6" x14ac:dyDescent="0.25">
      <c r="F126" s="3"/>
    </row>
    <row r="127" spans="6:6" x14ac:dyDescent="0.25">
      <c r="F127" s="3"/>
    </row>
    <row r="128" spans="6:6" x14ac:dyDescent="0.25">
      <c r="F128" s="3"/>
    </row>
    <row r="129" spans="6:6" x14ac:dyDescent="0.25">
      <c r="F129" s="3"/>
    </row>
    <row r="130" spans="6:6" x14ac:dyDescent="0.25">
      <c r="F130" s="3"/>
    </row>
    <row r="131" spans="6:6" x14ac:dyDescent="0.25">
      <c r="F131" s="3"/>
    </row>
    <row r="132" spans="6:6" x14ac:dyDescent="0.25">
      <c r="F132" s="3"/>
    </row>
    <row r="133" spans="6:6" x14ac:dyDescent="0.25">
      <c r="F133" s="3"/>
    </row>
    <row r="134" spans="6:6" x14ac:dyDescent="0.25">
      <c r="F134" s="3"/>
    </row>
    <row r="135" spans="6:6" x14ac:dyDescent="0.25">
      <c r="F135" s="3"/>
    </row>
    <row r="136" spans="6:6" x14ac:dyDescent="0.25">
      <c r="F136" s="3"/>
    </row>
    <row r="137" spans="6:6" x14ac:dyDescent="0.25">
      <c r="F137" s="3"/>
    </row>
    <row r="138" spans="6:6" x14ac:dyDescent="0.25">
      <c r="F138" s="3"/>
    </row>
    <row r="139" spans="6:6" x14ac:dyDescent="0.25">
      <c r="F139" s="3"/>
    </row>
    <row r="140" spans="6:6" x14ac:dyDescent="0.25">
      <c r="F140" s="3"/>
    </row>
    <row r="141" spans="6:6" x14ac:dyDescent="0.25">
      <c r="F141" s="3"/>
    </row>
    <row r="142" spans="6:6" x14ac:dyDescent="0.25">
      <c r="F142" s="3"/>
    </row>
    <row r="143" spans="6:6" x14ac:dyDescent="0.25">
      <c r="F143" s="3"/>
    </row>
    <row r="144" spans="6:6" x14ac:dyDescent="0.25">
      <c r="F144" s="3"/>
    </row>
    <row r="145" spans="6:6" x14ac:dyDescent="0.25">
      <c r="F145" s="3"/>
    </row>
    <row r="146" spans="6:6" x14ac:dyDescent="0.25">
      <c r="F146" s="3"/>
    </row>
    <row r="147" spans="6:6" x14ac:dyDescent="0.25">
      <c r="F147" s="3"/>
    </row>
    <row r="148" spans="6:6" x14ac:dyDescent="0.25">
      <c r="F148" s="3"/>
    </row>
    <row r="149" spans="6:6" x14ac:dyDescent="0.25">
      <c r="F149" s="3"/>
    </row>
    <row r="150" spans="6:6" x14ac:dyDescent="0.25">
      <c r="F150" s="3"/>
    </row>
    <row r="151" spans="6:6" x14ac:dyDescent="0.25">
      <c r="F151" s="3"/>
    </row>
    <row r="152" spans="6:6" x14ac:dyDescent="0.25">
      <c r="F152" s="3"/>
    </row>
    <row r="153" spans="6:6" x14ac:dyDescent="0.25">
      <c r="F153" s="3"/>
    </row>
    <row r="154" spans="6:6" x14ac:dyDescent="0.25">
      <c r="F154" s="3"/>
    </row>
    <row r="155" spans="6:6" x14ac:dyDescent="0.25">
      <c r="F155" s="3"/>
    </row>
    <row r="156" spans="6:6" x14ac:dyDescent="0.25">
      <c r="F156" s="3"/>
    </row>
    <row r="157" spans="6:6" x14ac:dyDescent="0.25">
      <c r="F157" s="3"/>
    </row>
    <row r="158" spans="6:6" x14ac:dyDescent="0.25">
      <c r="F158" s="3"/>
    </row>
    <row r="159" spans="6:6" x14ac:dyDescent="0.25">
      <c r="F159" s="3"/>
    </row>
    <row r="160" spans="6:6" x14ac:dyDescent="0.25">
      <c r="F160" s="3"/>
    </row>
    <row r="161" spans="6:6" x14ac:dyDescent="0.25">
      <c r="F161" s="3"/>
    </row>
    <row r="162" spans="6:6" x14ac:dyDescent="0.25">
      <c r="F162" s="3"/>
    </row>
    <row r="163" spans="6:6" x14ac:dyDescent="0.25">
      <c r="F163" s="3"/>
    </row>
    <row r="164" spans="6:6" x14ac:dyDescent="0.25">
      <c r="F164" s="3"/>
    </row>
    <row r="165" spans="6:6" x14ac:dyDescent="0.25">
      <c r="F165" s="3"/>
    </row>
    <row r="166" spans="6:6" x14ac:dyDescent="0.25">
      <c r="F166" s="3"/>
    </row>
    <row r="167" spans="6:6" x14ac:dyDescent="0.25">
      <c r="F167" s="3"/>
    </row>
    <row r="168" spans="6:6" x14ac:dyDescent="0.25">
      <c r="F168" s="3"/>
    </row>
    <row r="169" spans="6:6" x14ac:dyDescent="0.25">
      <c r="F169" s="3"/>
    </row>
    <row r="170" spans="6:6" x14ac:dyDescent="0.25">
      <c r="F170" s="3"/>
    </row>
    <row r="171" spans="6:6" x14ac:dyDescent="0.25">
      <c r="F171" s="3"/>
    </row>
    <row r="172" spans="6:6" x14ac:dyDescent="0.25">
      <c r="F172" s="3"/>
    </row>
    <row r="173" spans="6:6" x14ac:dyDescent="0.25">
      <c r="F173" s="3"/>
    </row>
    <row r="174" spans="6:6" x14ac:dyDescent="0.25">
      <c r="F174" s="3"/>
    </row>
    <row r="175" spans="6:6" x14ac:dyDescent="0.25">
      <c r="F175" s="3"/>
    </row>
    <row r="176" spans="6:6" x14ac:dyDescent="0.25">
      <c r="F176" s="3"/>
    </row>
    <row r="177" spans="6:6" x14ac:dyDescent="0.25">
      <c r="F177" s="3"/>
    </row>
    <row r="178" spans="6:6" x14ac:dyDescent="0.25">
      <c r="F178" s="3"/>
    </row>
    <row r="179" spans="6:6" x14ac:dyDescent="0.25">
      <c r="F179" s="3"/>
    </row>
    <row r="180" spans="6:6" x14ac:dyDescent="0.25">
      <c r="F180" s="3"/>
    </row>
    <row r="181" spans="6:6" x14ac:dyDescent="0.25">
      <c r="F181" s="3"/>
    </row>
    <row r="182" spans="6:6" x14ac:dyDescent="0.25">
      <c r="F182" s="3"/>
    </row>
    <row r="183" spans="6:6" x14ac:dyDescent="0.25">
      <c r="F183" s="3"/>
    </row>
    <row r="184" spans="6:6" x14ac:dyDescent="0.25">
      <c r="F184" s="3"/>
    </row>
    <row r="185" spans="6:6" x14ac:dyDescent="0.25">
      <c r="F185" s="3"/>
    </row>
    <row r="186" spans="6:6" x14ac:dyDescent="0.25">
      <c r="F186" s="3"/>
    </row>
    <row r="187" spans="6:6" x14ac:dyDescent="0.25">
      <c r="F187" s="3"/>
    </row>
    <row r="188" spans="6:6" x14ac:dyDescent="0.25">
      <c r="F188" s="3"/>
    </row>
    <row r="189" spans="6:6" x14ac:dyDescent="0.25">
      <c r="F189" s="3"/>
    </row>
    <row r="190" spans="6:6" x14ac:dyDescent="0.25">
      <c r="F190" s="3"/>
    </row>
    <row r="191" spans="6:6" x14ac:dyDescent="0.25">
      <c r="F191" s="3"/>
    </row>
    <row r="192" spans="6:6" x14ac:dyDescent="0.25">
      <c r="F192" s="3"/>
    </row>
    <row r="193" spans="6:6" x14ac:dyDescent="0.25">
      <c r="F193" s="3"/>
    </row>
    <row r="194" spans="6:6" x14ac:dyDescent="0.25">
      <c r="F194" s="3"/>
    </row>
    <row r="195" spans="6:6" x14ac:dyDescent="0.25">
      <c r="F195" s="3"/>
    </row>
    <row r="196" spans="6:6" x14ac:dyDescent="0.25">
      <c r="F196" s="3"/>
    </row>
    <row r="197" spans="6:6" x14ac:dyDescent="0.25">
      <c r="F197" s="3"/>
    </row>
    <row r="198" spans="6:6" x14ac:dyDescent="0.25">
      <c r="F198" s="3"/>
    </row>
    <row r="199" spans="6:6" x14ac:dyDescent="0.25">
      <c r="F199" s="3"/>
    </row>
    <row r="200" spans="6:6" x14ac:dyDescent="0.25">
      <c r="F200" s="3"/>
    </row>
    <row r="201" spans="6:6" x14ac:dyDescent="0.25">
      <c r="F201" s="3"/>
    </row>
    <row r="202" spans="6:6" x14ac:dyDescent="0.25">
      <c r="F202" s="3"/>
    </row>
    <row r="203" spans="6:6" x14ac:dyDescent="0.25">
      <c r="F203" s="3"/>
    </row>
    <row r="204" spans="6:6" x14ac:dyDescent="0.25">
      <c r="F204" s="3"/>
    </row>
    <row r="205" spans="6:6" x14ac:dyDescent="0.25">
      <c r="F205" s="3"/>
    </row>
    <row r="206" spans="6:6" x14ac:dyDescent="0.25">
      <c r="F206" s="3"/>
    </row>
    <row r="207" spans="6:6" x14ac:dyDescent="0.25">
      <c r="F207" s="3"/>
    </row>
    <row r="208" spans="6:6" x14ac:dyDescent="0.25">
      <c r="F208" s="3"/>
    </row>
    <row r="209" spans="6:6" x14ac:dyDescent="0.25">
      <c r="F209" s="3"/>
    </row>
    <row r="210" spans="6:6" x14ac:dyDescent="0.25">
      <c r="F210" s="3"/>
    </row>
    <row r="211" spans="6:6" x14ac:dyDescent="0.25">
      <c r="F211" s="3"/>
    </row>
    <row r="212" spans="6:6" x14ac:dyDescent="0.25">
      <c r="F212" s="3"/>
    </row>
    <row r="213" spans="6:6" x14ac:dyDescent="0.25">
      <c r="F213" s="3"/>
    </row>
    <row r="214" spans="6:6" x14ac:dyDescent="0.25">
      <c r="F214" s="3"/>
    </row>
    <row r="215" spans="6:6" x14ac:dyDescent="0.25">
      <c r="F215" s="3"/>
    </row>
    <row r="216" spans="6:6" x14ac:dyDescent="0.25">
      <c r="F216" s="3"/>
    </row>
    <row r="217" spans="6:6" x14ac:dyDescent="0.25">
      <c r="F217" s="3"/>
    </row>
    <row r="218" spans="6:6" x14ac:dyDescent="0.25">
      <c r="F218" s="3"/>
    </row>
    <row r="219" spans="6:6" x14ac:dyDescent="0.25">
      <c r="F219" s="3"/>
    </row>
    <row r="220" spans="6:6" x14ac:dyDescent="0.25">
      <c r="F220" s="3"/>
    </row>
    <row r="221" spans="6:6" x14ac:dyDescent="0.25">
      <c r="F221" s="3"/>
    </row>
    <row r="222" spans="6:6" x14ac:dyDescent="0.25">
      <c r="F222" s="3"/>
    </row>
    <row r="223" spans="6:6" x14ac:dyDescent="0.25">
      <c r="F223" s="3"/>
    </row>
    <row r="224" spans="6:6" x14ac:dyDescent="0.25">
      <c r="F224" s="3"/>
    </row>
    <row r="225" spans="6:6" x14ac:dyDescent="0.25">
      <c r="F225" s="3"/>
    </row>
    <row r="226" spans="6:6" x14ac:dyDescent="0.25">
      <c r="F226" s="3"/>
    </row>
    <row r="227" spans="6:6" x14ac:dyDescent="0.25">
      <c r="F227" s="3"/>
    </row>
    <row r="228" spans="6:6" x14ac:dyDescent="0.25">
      <c r="F228" s="3"/>
    </row>
    <row r="229" spans="6:6" x14ac:dyDescent="0.25">
      <c r="F229" s="3"/>
    </row>
    <row r="230" spans="6:6" x14ac:dyDescent="0.25">
      <c r="F230" s="3"/>
    </row>
    <row r="231" spans="6:6" x14ac:dyDescent="0.25">
      <c r="F231" s="3"/>
    </row>
    <row r="232" spans="6:6" x14ac:dyDescent="0.25">
      <c r="F232" s="3"/>
    </row>
    <row r="233" spans="6:6" x14ac:dyDescent="0.25">
      <c r="F233" s="3"/>
    </row>
    <row r="234" spans="6:6" x14ac:dyDescent="0.25">
      <c r="F234" s="3"/>
    </row>
    <row r="235" spans="6:6" x14ac:dyDescent="0.25">
      <c r="F235" s="3"/>
    </row>
    <row r="236" spans="6:6" x14ac:dyDescent="0.25">
      <c r="F236" s="3"/>
    </row>
  </sheetData>
  <mergeCells count="32">
    <mergeCell ref="A92:H92"/>
    <mergeCell ref="A80:F80"/>
    <mergeCell ref="I80:J80"/>
    <mergeCell ref="I92:J92"/>
    <mergeCell ref="A81:I81"/>
    <mergeCell ref="I90:J90"/>
    <mergeCell ref="A89:J89"/>
    <mergeCell ref="A86:F86"/>
    <mergeCell ref="A87:F87"/>
    <mergeCell ref="A88:F88"/>
    <mergeCell ref="A90:H90"/>
    <mergeCell ref="A91:H91"/>
    <mergeCell ref="A82:I82"/>
    <mergeCell ref="A1:J1"/>
    <mergeCell ref="A3:J3"/>
    <mergeCell ref="A4:D4"/>
    <mergeCell ref="I4:J4"/>
    <mergeCell ref="A2:J2"/>
    <mergeCell ref="E4:F4"/>
    <mergeCell ref="G4:H4"/>
    <mergeCell ref="A6:A24"/>
    <mergeCell ref="A25:F25"/>
    <mergeCell ref="I91:J91"/>
    <mergeCell ref="A28:J28"/>
    <mergeCell ref="A29:D29"/>
    <mergeCell ref="I29:J29"/>
    <mergeCell ref="A26:I26"/>
    <mergeCell ref="E29:F29"/>
    <mergeCell ref="G29:H29"/>
    <mergeCell ref="I25:J25"/>
    <mergeCell ref="A27:I27"/>
    <mergeCell ref="A31:A79"/>
  </mergeCells>
  <phoneticPr fontId="17" type="noConversion"/>
  <pageMargins left="0.23622047244094491" right="3.937007874015748E-2" top="0.19685039370078741" bottom="0.15748031496062992" header="0.31496062992125984" footer="0.11811023622047245"/>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88"/>
  <sheetViews>
    <sheetView topLeftCell="A70" workbookViewId="0">
      <selection activeCell="Q76" sqref="Q76"/>
    </sheetView>
  </sheetViews>
  <sheetFormatPr defaultRowHeight="15" x14ac:dyDescent="0.25"/>
  <cols>
    <col min="1" max="1" width="6.28515625" style="1" customWidth="1"/>
    <col min="2" max="2" width="5" style="1" bestFit="1" customWidth="1"/>
    <col min="3" max="3" width="35.28515625" style="1" customWidth="1"/>
    <col min="4" max="4" width="8.85546875" style="1" customWidth="1"/>
    <col min="5" max="5" width="9.140625" style="1" customWidth="1"/>
    <col min="6" max="6" width="9.7109375" style="1" customWidth="1"/>
    <col min="7" max="7" width="11.140625" style="1" customWidth="1"/>
    <col min="8" max="8" width="12.140625" style="1" customWidth="1"/>
    <col min="9" max="16384" width="9.140625" style="1"/>
  </cols>
  <sheetData>
    <row r="1" spans="1:8" customFormat="1" ht="25.5" customHeight="1" x14ac:dyDescent="0.25">
      <c r="A1" s="94" t="s">
        <v>88</v>
      </c>
      <c r="B1" s="94"/>
      <c r="C1" s="94"/>
      <c r="D1" s="94"/>
      <c r="E1" s="94"/>
      <c r="F1" s="94"/>
      <c r="G1" s="94"/>
      <c r="H1" s="95"/>
    </row>
    <row r="2" spans="1:8" customFormat="1" ht="25.5" customHeight="1" x14ac:dyDescent="0.25">
      <c r="A2" s="96" t="s">
        <v>131</v>
      </c>
      <c r="B2" s="96"/>
      <c r="C2" s="96"/>
      <c r="D2" s="96"/>
      <c r="E2" s="96" t="s">
        <v>13</v>
      </c>
      <c r="F2" s="96"/>
      <c r="G2" s="96"/>
      <c r="H2" s="96"/>
    </row>
    <row r="3" spans="1:8" customFormat="1" ht="25.5" customHeight="1" x14ac:dyDescent="0.25">
      <c r="A3" s="102" t="s">
        <v>36</v>
      </c>
      <c r="B3" s="103"/>
      <c r="C3" s="103"/>
      <c r="D3" s="103"/>
      <c r="E3" s="103"/>
      <c r="F3" s="103"/>
      <c r="G3" s="103"/>
      <c r="H3" s="103"/>
    </row>
    <row r="4" spans="1:8" customFormat="1" ht="43.5" customHeight="1" x14ac:dyDescent="0.25">
      <c r="A4" s="42" t="s">
        <v>2</v>
      </c>
      <c r="B4" s="42" t="s">
        <v>3</v>
      </c>
      <c r="C4" s="43" t="s">
        <v>10</v>
      </c>
      <c r="D4" s="43" t="s">
        <v>96</v>
      </c>
      <c r="E4" s="43" t="s">
        <v>4</v>
      </c>
      <c r="F4" s="43" t="s">
        <v>5</v>
      </c>
      <c r="G4" s="43" t="s">
        <v>6</v>
      </c>
      <c r="H4" s="43" t="s">
        <v>7</v>
      </c>
    </row>
    <row r="5" spans="1:8" ht="25.5" x14ac:dyDescent="0.25">
      <c r="A5" s="54" t="str">
        <f>'Ενδεικτ. προϋπολογισμός'!A6</f>
        <v>43323000-3</v>
      </c>
      <c r="B5" s="35">
        <f>'Ενδεικτ. προϋπολογισμός'!B6</f>
        <v>1</v>
      </c>
      <c r="C5" s="34" t="str">
        <f>'Ενδεικτ. προϋπολογισμός'!C6</f>
        <v>Σωλήνας άρδευσης Φ16 με ενσωματωμένο σταλάκτη ανά 33εκ.</v>
      </c>
      <c r="D5" s="35" t="str">
        <f>'Ενδεικτ. προϋπολογισμός'!D6</f>
        <v>Μέτρο</v>
      </c>
      <c r="E5" s="36">
        <f>'Ενδεικτ. προϋπολογισμός'!I6</f>
        <v>400</v>
      </c>
      <c r="F5" s="41">
        <f>'Ενδεικτ. προϋπολογισμός'!J6</f>
        <v>0.2</v>
      </c>
      <c r="G5" s="37"/>
      <c r="H5" s="44"/>
    </row>
    <row r="6" spans="1:8" ht="25.5" x14ac:dyDescent="0.25">
      <c r="A6" s="54"/>
      <c r="B6" s="35">
        <f>'Ενδεικτ. προϋπολογισμός'!B7</f>
        <v>2</v>
      </c>
      <c r="C6" s="34" t="str">
        <f>'Ενδεικτ. προϋπολογισμός'!C7</f>
        <v>Σωλήνας άρδευσης Φ16 με ενσωματωμένο σταλάκτη ανά 50εκ.</v>
      </c>
      <c r="D6" s="35" t="str">
        <f>'Ενδεικτ. προϋπολογισμός'!D7</f>
        <v>Μέτρο</v>
      </c>
      <c r="E6" s="36">
        <f>'Ενδεικτ. προϋπολογισμός'!I7</f>
        <v>1000</v>
      </c>
      <c r="F6" s="41">
        <f>'Ενδεικτ. προϋπολογισμός'!J7</f>
        <v>0.19</v>
      </c>
      <c r="G6" s="37"/>
      <c r="H6" s="44"/>
    </row>
    <row r="7" spans="1:8" ht="25.5" x14ac:dyDescent="0.25">
      <c r="A7" s="54"/>
      <c r="B7" s="35">
        <f>'Ενδεικτ. προϋπολογισμός'!B8</f>
        <v>3</v>
      </c>
      <c r="C7" s="34" t="str">
        <f>'Ενδεικτ. προϋπολογισμός'!C8</f>
        <v>Σωλήνας άρδευσης Φ20 με ενσωματωμένο σταλάκτη ανά 33εκ.</v>
      </c>
      <c r="D7" s="35" t="str">
        <f>'Ενδεικτ. προϋπολογισμός'!D8</f>
        <v>Μέτρο</v>
      </c>
      <c r="E7" s="36">
        <f>'Ενδεικτ. προϋπολογισμός'!I8</f>
        <v>1500</v>
      </c>
      <c r="F7" s="41">
        <f>'Ενδεικτ. προϋπολογισμός'!J8</f>
        <v>0.2</v>
      </c>
      <c r="G7" s="37"/>
      <c r="H7" s="44"/>
    </row>
    <row r="8" spans="1:8" ht="25.5" x14ac:dyDescent="0.25">
      <c r="A8" s="54"/>
      <c r="B8" s="35">
        <f>'Ενδεικτ. προϋπολογισμός'!B9</f>
        <v>4</v>
      </c>
      <c r="C8" s="34" t="str">
        <f>'Ενδεικτ. προϋπολογισμός'!C9</f>
        <v>Σωλήνας άρδευσης Φ20 με ενσωματωμένο σταλάκτη ανά 50εκ.</v>
      </c>
      <c r="D8" s="35" t="str">
        <f>'Ενδεικτ. προϋπολογισμός'!D9</f>
        <v>Μέτρο</v>
      </c>
      <c r="E8" s="36">
        <f>'Ενδεικτ. προϋπολογισμός'!I9</f>
        <v>1000</v>
      </c>
      <c r="F8" s="41">
        <f>'Ενδεικτ. προϋπολογισμός'!J9</f>
        <v>0.19</v>
      </c>
      <c r="G8" s="37"/>
      <c r="H8" s="44"/>
    </row>
    <row r="9" spans="1:8" x14ac:dyDescent="0.25">
      <c r="A9" s="54"/>
      <c r="B9" s="35">
        <f>'Ενδεικτ. προϋπολογισμός'!B10</f>
        <v>5</v>
      </c>
      <c r="C9" s="34" t="str">
        <f>'Ενδεικτ. προϋπολογισμός'!C10</f>
        <v xml:space="preserve">Σωλήνας άρδευσης Φ16 - 6 Atm </v>
      </c>
      <c r="D9" s="35" t="str">
        <f>'Ενδεικτ. προϋπολογισμός'!D10</f>
        <v>Μέτρο</v>
      </c>
      <c r="E9" s="36">
        <f>'Ενδεικτ. προϋπολογισμός'!I10</f>
        <v>500</v>
      </c>
      <c r="F9" s="41">
        <f>'Ενδεικτ. προϋπολογισμός'!J10</f>
        <v>0.15</v>
      </c>
      <c r="G9" s="37"/>
      <c r="H9" s="44"/>
    </row>
    <row r="10" spans="1:8" x14ac:dyDescent="0.25">
      <c r="A10" s="54"/>
      <c r="B10" s="35">
        <f>'Ενδεικτ. προϋπολογισμός'!B11</f>
        <v>6</v>
      </c>
      <c r="C10" s="34" t="str">
        <f>'Ενδεικτ. προϋπολογισμός'!C11</f>
        <v xml:space="preserve">Σωλήνας άρδευσης Φ20 - 10 Atm </v>
      </c>
      <c r="D10" s="35" t="str">
        <f>'Ενδεικτ. προϋπολογισμός'!D11</f>
        <v>Μέτρο</v>
      </c>
      <c r="E10" s="36">
        <f>'Ενδεικτ. προϋπολογισμός'!I11</f>
        <v>4000</v>
      </c>
      <c r="F10" s="41">
        <f>'Ενδεικτ. προϋπολογισμός'!J11</f>
        <v>0.28000000000000003</v>
      </c>
      <c r="G10" s="37"/>
      <c r="H10" s="44"/>
    </row>
    <row r="11" spans="1:8" x14ac:dyDescent="0.25">
      <c r="A11" s="54"/>
      <c r="B11" s="35">
        <f>'Ενδεικτ. προϋπολογισμός'!B12</f>
        <v>7</v>
      </c>
      <c r="C11" s="34" t="str">
        <f>'Ενδεικτ. προϋπολογισμός'!C12</f>
        <v xml:space="preserve">Σωλήνας άρδευσης Φ25  - 10 Atm </v>
      </c>
      <c r="D11" s="35" t="str">
        <f>'Ενδεικτ. προϋπολογισμός'!D12</f>
        <v>Μέτρο</v>
      </c>
      <c r="E11" s="36">
        <f>'Ενδεικτ. προϋπολογισμός'!I12</f>
        <v>500</v>
      </c>
      <c r="F11" s="41">
        <f>'Ενδεικτ. προϋπολογισμός'!J12</f>
        <v>0.4</v>
      </c>
      <c r="G11" s="37"/>
      <c r="H11" s="44"/>
    </row>
    <row r="12" spans="1:8" x14ac:dyDescent="0.25">
      <c r="A12" s="54"/>
      <c r="B12" s="35">
        <f>'Ενδεικτ. προϋπολογισμός'!B13</f>
        <v>8</v>
      </c>
      <c r="C12" s="34" t="str">
        <f>'Ενδεικτ. προϋπολογισμός'!C13</f>
        <v xml:space="preserve">Σωλήνας άρδευσης Φ32  - 10 Atm </v>
      </c>
      <c r="D12" s="35" t="str">
        <f>'Ενδεικτ. προϋπολογισμός'!D13</f>
        <v>Μέτρο</v>
      </c>
      <c r="E12" s="36">
        <f>'Ενδεικτ. προϋπολογισμός'!I13</f>
        <v>500</v>
      </c>
      <c r="F12" s="41">
        <f>'Ενδεικτ. προϋπολογισμός'!J13</f>
        <v>0.6</v>
      </c>
      <c r="G12" s="37"/>
      <c r="H12" s="44"/>
    </row>
    <row r="13" spans="1:8" ht="25.5" x14ac:dyDescent="0.25">
      <c r="A13" s="54"/>
      <c r="B13" s="35">
        <f>'Ενδεικτ. προϋπολογισμός'!B14</f>
        <v>9</v>
      </c>
      <c r="C13" s="34" t="str">
        <f>'Ενδεικτ. προϋπολογισμός'!C14</f>
        <v>Σταλάκτης καρφωτός ρυθμιζόμενος  (συσκευασία 100 τεμ.)</v>
      </c>
      <c r="D13" s="35" t="str">
        <f>'Ενδεικτ. προϋπολογισμός'!D14</f>
        <v>Τεμ.</v>
      </c>
      <c r="E13" s="36">
        <f>'Ενδεικτ. προϋπολογισμός'!I14</f>
        <v>20</v>
      </c>
      <c r="F13" s="41">
        <f>'Ενδεικτ. προϋπολογισμός'!J14</f>
        <v>5.8</v>
      </c>
      <c r="G13" s="37"/>
      <c r="H13" s="44"/>
    </row>
    <row r="14" spans="1:8" ht="25.5" x14ac:dyDescent="0.25">
      <c r="A14" s="54"/>
      <c r="B14" s="35">
        <f>'Ενδεικτ. προϋπολογισμός'!B15</f>
        <v>10</v>
      </c>
      <c r="C14" s="34" t="str">
        <f>'Ενδεικτ. προϋπολογισμός'!C15</f>
        <v>Προγραμματιστής φρεατίου μπαταρίας. Ελεγχόμενες Η/Β μία.</v>
      </c>
      <c r="D14" s="35" t="str">
        <f>'Ενδεικτ. προϋπολογισμός'!D15</f>
        <v>Τεμ.</v>
      </c>
      <c r="E14" s="36">
        <f>'Ενδεικτ. προϋπολογισμός'!I15</f>
        <v>25</v>
      </c>
      <c r="F14" s="41">
        <f>'Ενδεικτ. προϋπολογισμός'!J15</f>
        <v>85</v>
      </c>
      <c r="G14" s="37"/>
      <c r="H14" s="44"/>
    </row>
    <row r="15" spans="1:8" ht="25.5" x14ac:dyDescent="0.25">
      <c r="A15" s="54"/>
      <c r="B15" s="35">
        <f>'Ενδεικτ. προϋπολογισμός'!B16</f>
        <v>11</v>
      </c>
      <c r="C15" s="34" t="str">
        <f>'Ενδεικτ. προϋπολογισμός'!C16</f>
        <v>Προγραμματιστής φρεατίου μπαταρίας. Ελεγχόμενες Η/Β δύο.</v>
      </c>
      <c r="D15" s="35" t="str">
        <f>'Ενδεικτ. προϋπολογισμός'!D16</f>
        <v>Τεμ.</v>
      </c>
      <c r="E15" s="36">
        <f>'Ενδεικτ. προϋπολογισμός'!I16</f>
        <v>20</v>
      </c>
      <c r="F15" s="41">
        <f>'Ενδεικτ. προϋπολογισμός'!J16</f>
        <v>110</v>
      </c>
      <c r="G15" s="37"/>
      <c r="H15" s="44"/>
    </row>
    <row r="16" spans="1:8" ht="25.5" x14ac:dyDescent="0.25">
      <c r="A16" s="54"/>
      <c r="B16" s="35">
        <f>'Ενδεικτ. προϋπολογισμός'!B17</f>
        <v>12</v>
      </c>
      <c r="C16" s="34" t="str">
        <f>'Ενδεικτ. προϋπολογισμός'!C17</f>
        <v>Προγραμματιστής φρεατίου μπαταρίας. Ελεγχόμενες Η/Β τέσσερις</v>
      </c>
      <c r="D16" s="35" t="str">
        <f>'Ενδεικτ. προϋπολογισμός'!D17</f>
        <v>Τεμ.</v>
      </c>
      <c r="E16" s="36">
        <f>'Ενδεικτ. προϋπολογισμός'!I17</f>
        <v>10</v>
      </c>
      <c r="F16" s="41">
        <f>'Ενδεικτ. προϋπολογισμός'!J17</f>
        <v>120</v>
      </c>
      <c r="G16" s="37"/>
      <c r="H16" s="44"/>
    </row>
    <row r="17" spans="1:8" ht="29.25" customHeight="1" x14ac:dyDescent="0.25">
      <c r="A17" s="54"/>
      <c r="B17" s="35">
        <f>'Ενδεικτ. προϋπολογισμός'!B18</f>
        <v>13</v>
      </c>
      <c r="C17" s="34" t="str">
        <f>'Ενδεικτ. προϋπολογισμός'!C18</f>
        <v>Ηλεκτροβάνα 1΄΄ (PGV) με μηχανισμό ρύθμισης πίεσης (flow control)</v>
      </c>
      <c r="D17" s="35" t="str">
        <f>'Ενδεικτ. προϋπολογισμός'!D18</f>
        <v>Τεμ.</v>
      </c>
      <c r="E17" s="36">
        <f>'Ενδεικτ. προϋπολογισμός'!I18</f>
        <v>30</v>
      </c>
      <c r="F17" s="41">
        <f>'Ενδεικτ. προϋπολογισμός'!J18</f>
        <v>15</v>
      </c>
      <c r="G17" s="37"/>
      <c r="H17" s="44"/>
    </row>
    <row r="18" spans="1:8" ht="29.25" customHeight="1" x14ac:dyDescent="0.25">
      <c r="A18" s="54"/>
      <c r="B18" s="35">
        <f>'Ενδεικτ. προϋπολογισμός'!B19</f>
        <v>14</v>
      </c>
      <c r="C18" s="34" t="str">
        <f>'Ενδεικτ. προϋπολογισμός'!C19</f>
        <v>Ηλεκτροβάνα 2΄΄ (PGV) με μηχανισμό ρύθμισης πίεσης (flow control)</v>
      </c>
      <c r="D18" s="35" t="str">
        <f>'Ενδεικτ. προϋπολογισμός'!D19</f>
        <v>Τεμ.</v>
      </c>
      <c r="E18" s="36">
        <f>'Ενδεικτ. προϋπολογισμός'!I19</f>
        <v>10</v>
      </c>
      <c r="F18" s="41">
        <f>'Ενδεικτ. προϋπολογισμός'!J19</f>
        <v>58</v>
      </c>
      <c r="G18" s="37"/>
      <c r="H18" s="44"/>
    </row>
    <row r="19" spans="1:8" ht="39" customHeight="1" x14ac:dyDescent="0.25">
      <c r="A19" s="54"/>
      <c r="B19" s="35">
        <f>'Ενδεικτ. προϋπολογισμός'!B20</f>
        <v>15</v>
      </c>
      <c r="C19" s="34" t="str">
        <f>'Ενδεικτ. προϋπολογισμός'!C20</f>
        <v>Εκτοξευτήρες αυτοανυψούμενοι, γραναζωτοί, ακτίνας ενεργείας  5 - 9 m, με ανοξείδωτο σώμα ανύψωσης</v>
      </c>
      <c r="D19" s="35" t="str">
        <f>'Ενδεικτ. προϋπολογισμός'!D20</f>
        <v>Τεμ.</v>
      </c>
      <c r="E19" s="36">
        <f>'Ενδεικτ. προϋπολογισμός'!I20</f>
        <v>50</v>
      </c>
      <c r="F19" s="41">
        <f>'Ενδεικτ. προϋπολογισμός'!J20</f>
        <v>22.5</v>
      </c>
      <c r="G19" s="37"/>
      <c r="H19" s="44"/>
    </row>
    <row r="20" spans="1:8" ht="38.25" x14ac:dyDescent="0.25">
      <c r="A20" s="54"/>
      <c r="B20" s="35">
        <f>'Ενδεικτ. προϋπολογισμός'!B21</f>
        <v>17</v>
      </c>
      <c r="C20" s="34" t="str">
        <f>'Ενδεικτ. προϋπολογισμός'!C21</f>
        <v xml:space="preserve">Εκτοξευτήρες νερού αυτοανυψούμενος στατικός 1/2'' ακτίνας 3 -5 μέτρα ύψος κορμού 13cm </v>
      </c>
      <c r="D20" s="35" t="str">
        <f>'Ενδεικτ. προϋπολογισμός'!D21</f>
        <v>Τεμ.</v>
      </c>
      <c r="E20" s="36">
        <f>'Ενδεικτ. προϋπολογισμός'!I21</f>
        <v>100</v>
      </c>
      <c r="F20" s="41">
        <f>'Ενδεικτ. προϋπολογισμός'!J21</f>
        <v>2.4</v>
      </c>
      <c r="G20" s="37"/>
      <c r="H20" s="44"/>
    </row>
    <row r="21" spans="1:8" ht="25.5" x14ac:dyDescent="0.25">
      <c r="A21" s="54"/>
      <c r="B21" s="35">
        <f>'Ενδεικτ. προϋπολογισμός'!B22</f>
        <v>18</v>
      </c>
      <c r="C21" s="34" t="str">
        <f>'Ενδεικτ. προϋπολογισμός'!C22</f>
        <v>Πλαστικό φρεάτιο ηλεκτροβανών  6'',  μίας Η/Β</v>
      </c>
      <c r="D21" s="35" t="str">
        <f>'Ενδεικτ. προϋπολογισμός'!D22</f>
        <v>Τεμ.</v>
      </c>
      <c r="E21" s="36">
        <f>'Ενδεικτ. προϋπολογισμός'!I22</f>
        <v>40</v>
      </c>
      <c r="F21" s="41">
        <f>'Ενδεικτ. προϋπολογισμός'!J22</f>
        <v>3.4</v>
      </c>
      <c r="G21" s="37"/>
      <c r="H21" s="44"/>
    </row>
    <row r="22" spans="1:8" ht="25.5" x14ac:dyDescent="0.25">
      <c r="A22" s="54"/>
      <c r="B22" s="35">
        <f>'Ενδεικτ. προϋπολογισμός'!B23</f>
        <v>19</v>
      </c>
      <c r="C22" s="34" t="str">
        <f>'Ενδεικτ. προϋπολογισμός'!C23</f>
        <v>Πλαστικό φρεάτιο ηλεκτροβανών  30Χ40 cm,  4 Η/Β</v>
      </c>
      <c r="D22" s="35" t="str">
        <f>'Ενδεικτ. προϋπολογισμός'!D23</f>
        <v>Τεμ.</v>
      </c>
      <c r="E22" s="36">
        <f>'Ενδεικτ. προϋπολογισμός'!I23</f>
        <v>30</v>
      </c>
      <c r="F22" s="41">
        <f>'Ενδεικτ. προϋπολογισμός'!J23</f>
        <v>15.6</v>
      </c>
      <c r="G22" s="37"/>
      <c r="H22" s="44"/>
    </row>
    <row r="23" spans="1:8" ht="25.5" x14ac:dyDescent="0.25">
      <c r="A23" s="54"/>
      <c r="B23" s="35">
        <f>'Ενδεικτ. προϋπολογισμός'!B24</f>
        <v>20</v>
      </c>
      <c r="C23" s="34" t="str">
        <f>'Ενδεικτ. προϋπολογισμός'!C24</f>
        <v>Πλαστικό φρεάτιο ηλεκτροβανών  50Χ60 cm,  6 Η/Β</v>
      </c>
      <c r="D23" s="35" t="str">
        <f>'Ενδεικτ. προϋπολογισμός'!D24</f>
        <v>Τεμ.</v>
      </c>
      <c r="E23" s="36">
        <f>'Ενδεικτ. προϋπολογισμός'!I24</f>
        <v>5</v>
      </c>
      <c r="F23" s="41">
        <f>'Ενδεικτ. προϋπολογισμός'!J24</f>
        <v>29</v>
      </c>
      <c r="G23" s="37"/>
      <c r="H23" s="44"/>
    </row>
    <row r="24" spans="1:8" ht="21.75" customHeight="1" x14ac:dyDescent="0.25">
      <c r="A24" s="105" t="s">
        <v>90</v>
      </c>
      <c r="B24" s="105"/>
      <c r="C24" s="105"/>
      <c r="D24" s="105"/>
      <c r="E24" s="105"/>
      <c r="F24" s="105"/>
      <c r="G24" s="105"/>
      <c r="H24" s="49"/>
    </row>
    <row r="25" spans="1:8" ht="21.75" customHeight="1" x14ac:dyDescent="0.25">
      <c r="A25" s="105" t="s">
        <v>89</v>
      </c>
      <c r="B25" s="105"/>
      <c r="C25" s="105"/>
      <c r="D25" s="105"/>
      <c r="E25" s="105"/>
      <c r="F25" s="105"/>
      <c r="G25" s="105"/>
      <c r="H25" s="49"/>
    </row>
    <row r="26" spans="1:8" ht="21.75" customHeight="1" x14ac:dyDescent="0.25">
      <c r="A26" s="105" t="s">
        <v>91</v>
      </c>
      <c r="B26" s="105"/>
      <c r="C26" s="105"/>
      <c r="D26" s="105"/>
      <c r="E26" s="105"/>
      <c r="F26" s="105"/>
      <c r="G26" s="105"/>
      <c r="H26" s="49"/>
    </row>
    <row r="27" spans="1:8" ht="86.25" customHeight="1" x14ac:dyDescent="0.25">
      <c r="A27" s="47"/>
      <c r="B27" s="47"/>
      <c r="C27" s="47"/>
      <c r="D27" s="47"/>
      <c r="E27" s="47"/>
      <c r="F27" s="47"/>
      <c r="G27" s="47"/>
      <c r="H27" s="48"/>
    </row>
    <row r="28" spans="1:8" ht="24.75" customHeight="1" x14ac:dyDescent="0.3">
      <c r="A28" s="104" t="s">
        <v>42</v>
      </c>
      <c r="B28" s="104"/>
      <c r="C28" s="104"/>
      <c r="D28" s="104"/>
      <c r="E28" s="104"/>
      <c r="F28" s="104"/>
      <c r="G28" s="104"/>
      <c r="H28" s="104"/>
    </row>
    <row r="29" spans="1:8" ht="39" customHeight="1" x14ac:dyDescent="0.25">
      <c r="A29" s="42" t="s">
        <v>2</v>
      </c>
      <c r="B29" s="42" t="s">
        <v>3</v>
      </c>
      <c r="C29" s="43" t="s">
        <v>10</v>
      </c>
      <c r="D29" s="43" t="s">
        <v>96</v>
      </c>
      <c r="E29" s="43" t="s">
        <v>4</v>
      </c>
      <c r="F29" s="43" t="s">
        <v>5</v>
      </c>
      <c r="G29" s="43" t="s">
        <v>6</v>
      </c>
      <c r="H29" s="43" t="s">
        <v>7</v>
      </c>
    </row>
    <row r="30" spans="1:8" ht="81.75" customHeight="1" x14ac:dyDescent="0.25">
      <c r="A30" s="92" t="str">
        <f>'Ενδεικτ. προϋπολογισμός'!A31</f>
        <v>43323000-3</v>
      </c>
      <c r="B30" s="35">
        <f>'Ενδεικτ. προϋπολογισμός'!B31</f>
        <v>1</v>
      </c>
      <c r="C30" s="34" t="str">
        <f>'Ενδεικτ. προϋπολογισμός'!C31</f>
        <v>Υδραυλική σέλα επισκευής μηχανικής και υδραυλικής σύσφιξης από ανοξείδωτο χάλυβα, με μανδύα ελαστικού συνθετικού καουτσούκ, για σωλήνες PVC κ.α.   εύρους  διαμέτρου 345.0 - 360.0 mm , PN 10 atm με δύο σειρές κοχλίες</v>
      </c>
      <c r="D30" s="35" t="str">
        <f>'Ενδεικτ. προϋπολογισμός'!D31</f>
        <v>Τεμ.</v>
      </c>
      <c r="E30" s="36">
        <f>'Ενδεικτ. προϋπολογισμός'!I31</f>
        <v>4</v>
      </c>
      <c r="F30" s="41">
        <f>'Ενδεικτ. προϋπολογισμός'!J31</f>
        <v>380</v>
      </c>
      <c r="G30" s="37"/>
      <c r="H30" s="44"/>
    </row>
    <row r="31" spans="1:8" ht="81.75" customHeight="1" x14ac:dyDescent="0.25">
      <c r="A31" s="93"/>
      <c r="B31" s="35">
        <f>'Ενδεικτ. προϋπολογισμός'!B32</f>
        <v>2</v>
      </c>
      <c r="C31" s="34" t="str">
        <f>'Ενδεικτ. προϋπολογισμός'!C32</f>
        <v>Υδραυλική σέλα επισκευής μηχανικής και υδραυλικής σύσφιξης από ανοξείδωτο χάλυβα, με μανδύα ελαστικού συνθετικού καουτσούκ, για σωλήνες PVC κ.α.  εύρους  διαμέτρου 300.0 - 320.0 mm , PN 10 atm με δύο σειρές κοχλίες</v>
      </c>
      <c r="D31" s="35" t="str">
        <f>'Ενδεικτ. προϋπολογισμός'!D32</f>
        <v>Τεμ.</v>
      </c>
      <c r="E31" s="36">
        <f>'Ενδεικτ. προϋπολογισμός'!I32</f>
        <v>4</v>
      </c>
      <c r="F31" s="41">
        <f>'Ενδεικτ. προϋπολογισμός'!J32</f>
        <v>350</v>
      </c>
      <c r="G31" s="37"/>
      <c r="H31" s="44"/>
    </row>
    <row r="32" spans="1:8" ht="81.75" customHeight="1" x14ac:dyDescent="0.25">
      <c r="A32" s="93"/>
      <c r="B32" s="35">
        <f>'Ενδεικτ. προϋπολογισμός'!B33</f>
        <v>3</v>
      </c>
      <c r="C32" s="34" t="str">
        <f>'Ενδεικτ. προϋπολογισμός'!C33</f>
        <v>Υδραυλική σέλα επισκευής μηχανικής και υδραυλικής σύσφιξης από ανοξείδωτο χάλυβα, με μανδύα ελαστικού συνθετικού καουτσούκ, για σωλήνες PVC κ.α. εύρους  διαμέτρου 275.0 - 290.0 mm , PN 10 atm με δύο σειρές κοχλίες</v>
      </c>
      <c r="D32" s="35" t="str">
        <f>'Ενδεικτ. προϋπολογισμός'!D33</f>
        <v>Τεμ.</v>
      </c>
      <c r="E32" s="36">
        <f>'Ενδεικτ. προϋπολογισμός'!I33</f>
        <v>4</v>
      </c>
      <c r="F32" s="41">
        <f>'Ενδεικτ. προϋπολογισμός'!J33</f>
        <v>330</v>
      </c>
      <c r="G32" s="37"/>
      <c r="H32" s="44"/>
    </row>
    <row r="33" spans="1:8" ht="81.75" customHeight="1" x14ac:dyDescent="0.25">
      <c r="A33" s="93"/>
      <c r="B33" s="35">
        <f>'Ενδεικτ. προϋπολογισμός'!B34</f>
        <v>4</v>
      </c>
      <c r="C33" s="34" t="str">
        <f>'Ενδεικτ. προϋπολογισμός'!C34</f>
        <v>Υδραυλική σέλα επισκευής μηχανικής και υδραυλικής σύσφιξης από ανοξείδωτο χάλυβα, με μανδύα ελαστικού συνθετικού καουτσούκ, για σωλήνες PVC κ.α.εύρους  διαμέτρου 240.0 - 255.0 mm , PN 10 atm με δύο σειρές κοχλίες</v>
      </c>
      <c r="D33" s="35" t="str">
        <f>'Ενδεικτ. προϋπολογισμός'!D34</f>
        <v>Τεμ.</v>
      </c>
      <c r="E33" s="36">
        <f>'Ενδεικτ. προϋπολογισμός'!I34</f>
        <v>11</v>
      </c>
      <c r="F33" s="41">
        <f>'Ενδεικτ. προϋπολογισμός'!J34</f>
        <v>300</v>
      </c>
      <c r="G33" s="37"/>
      <c r="H33" s="44"/>
    </row>
    <row r="34" spans="1:8" ht="81.75" customHeight="1" x14ac:dyDescent="0.25">
      <c r="A34" s="93"/>
      <c r="B34" s="35">
        <f>'Ενδεικτ. προϋπολογισμός'!B35</f>
        <v>5</v>
      </c>
      <c r="C34" s="34" t="str">
        <f>'Ενδεικτ. προϋπολογισμός'!C35</f>
        <v>Υδραυλική σέλα επισκευής μηχανικής και υδραυλικής σύσφιξης από ανοξείδωτο χάλυβα, με μανδύα ελαστικού συνθετικού καουτσούκ, για σωλήνες PVC κ.α. εύρους  διαμέτρου 195.0 - 210.0 mm , PN 10 atm με δύο σειρές κοχλίες</v>
      </c>
      <c r="D34" s="35" t="str">
        <f>'Ενδεικτ. προϋπολογισμός'!D35</f>
        <v>Τεμ.</v>
      </c>
      <c r="E34" s="36">
        <f>'Ενδεικτ. προϋπολογισμός'!I35</f>
        <v>2</v>
      </c>
      <c r="F34" s="41">
        <f>'Ενδεικτ. προϋπολογισμός'!J35</f>
        <v>285</v>
      </c>
      <c r="G34" s="37"/>
      <c r="H34" s="44"/>
    </row>
    <row r="35" spans="1:8" ht="76.5" x14ac:dyDescent="0.25">
      <c r="A35" s="93"/>
      <c r="B35" s="35">
        <f>'Ενδεικτ. προϋπολογισμός'!B36</f>
        <v>6</v>
      </c>
      <c r="C35" s="34" t="str">
        <f>'Ενδεικτ. προϋπολογισμός'!C36</f>
        <v>Υδραυλική σέλα επισκευής μηχανικής και υδραυλικής σύσφιξης από ανοξείδωτο χάλυβα, με μανδύα ελαστικού συνθετικού καουτσούκ, για σωλήνες PVC κ.α. εύρους  διαμέτρου 175.0 - 195.0 mm , PN 10 atm με δύο σειρές κοχλίες</v>
      </c>
      <c r="D35" s="35" t="str">
        <f>'Ενδεικτ. προϋπολογισμός'!D36</f>
        <v>Τεμ.</v>
      </c>
      <c r="E35" s="36">
        <f>'Ενδεικτ. προϋπολογισμός'!I36</f>
        <v>6</v>
      </c>
      <c r="F35" s="41">
        <f>'Ενδεικτ. προϋπολογισμός'!J36</f>
        <v>250</v>
      </c>
      <c r="G35" s="37"/>
      <c r="H35" s="44"/>
    </row>
    <row r="36" spans="1:8" ht="76.5" x14ac:dyDescent="0.25">
      <c r="A36" s="93"/>
      <c r="B36" s="35">
        <f>'Ενδεικτ. προϋπολογισμός'!B37</f>
        <v>7</v>
      </c>
      <c r="C36" s="34" t="str">
        <f>'Ενδεικτ. προϋπολογισμός'!C37</f>
        <v>Υδραυλική σέλα επισκευής μηχανικής και υδραυλικής σύσφιξης από ανοξείδωτο χάλυβα, με μανδύα ελαστικού συνθετικού καουτσούκ, για σωλήνες PVC κ.α. εύρους  διαμέτρου 155.0 - 165.0 mm , PN 10 atm με δύο σειρές κοχλίες</v>
      </c>
      <c r="D36" s="35" t="str">
        <f>'Ενδεικτ. προϋπολογισμός'!D37</f>
        <v>Τεμ.</v>
      </c>
      <c r="E36" s="36">
        <f>'Ενδεικτ. προϋπολογισμός'!I37</f>
        <v>2</v>
      </c>
      <c r="F36" s="41">
        <f>'Ενδεικτ. προϋπολογισμός'!J37</f>
        <v>220</v>
      </c>
      <c r="G36" s="37"/>
      <c r="H36" s="44"/>
    </row>
    <row r="37" spans="1:8" ht="76.5" x14ac:dyDescent="0.25">
      <c r="A37" s="93"/>
      <c r="B37" s="35">
        <f>'Ενδεικτ. προϋπολογισμός'!B38</f>
        <v>8</v>
      </c>
      <c r="C37" s="34" t="str">
        <f>'Ενδεικτ. προϋπολογισμός'!C38</f>
        <v>Υδραυλική σέλα επισκευής μηχανικής και υδραυλικής σύσφιξης από ανοξείδωτο χάλυβα, με μανδύα ελαστικού συνθετικού καουτσούκ, για σωλήνες PVC κ.α. εύρους  διαμέτρου 85.0 - 95.0 mm , PN 10 atm με δύο σειρές κοχλίες</v>
      </c>
      <c r="D37" s="35" t="str">
        <f>'Ενδεικτ. προϋπολογισμός'!D38</f>
        <v>Τεμ.</v>
      </c>
      <c r="E37" s="36">
        <f>'Ενδεικτ. προϋπολογισμός'!I38</f>
        <v>3</v>
      </c>
      <c r="F37" s="41">
        <f>'Ενδεικτ. προϋπολογισμός'!J38</f>
        <v>150</v>
      </c>
      <c r="G37" s="37"/>
      <c r="H37" s="44"/>
    </row>
    <row r="38" spans="1:8" ht="25.5" x14ac:dyDescent="0.25">
      <c r="A38" s="93"/>
      <c r="B38" s="35">
        <f>'Ενδεικτ. προϋπολογισμός'!B39</f>
        <v>9</v>
      </c>
      <c r="C38" s="34" t="str">
        <f>'Ενδεικτ. προϋπολογισμός'!C39</f>
        <v xml:space="preserve">Βάνα σφαιρική  1 '', ολικής παροχής, με θηλυκά άκρα, ορειχάλκινη, PN 25atm  </v>
      </c>
      <c r="D38" s="35" t="str">
        <f>'Ενδεικτ. προϋπολογισμός'!D39</f>
        <v xml:space="preserve">Τεμ </v>
      </c>
      <c r="E38" s="36">
        <f>'Ενδεικτ. προϋπολογισμός'!I39</f>
        <v>10</v>
      </c>
      <c r="F38" s="41">
        <f>'Ενδεικτ. προϋπολογισμός'!J39</f>
        <v>16</v>
      </c>
      <c r="G38" s="37"/>
      <c r="H38" s="44"/>
    </row>
    <row r="39" spans="1:8" ht="25.5" x14ac:dyDescent="0.25">
      <c r="A39" s="93"/>
      <c r="B39" s="35">
        <f>'Ενδεικτ. προϋπολογισμός'!B40</f>
        <v>10</v>
      </c>
      <c r="C39" s="34" t="str">
        <f>'Ενδεικτ. προϋπολογισμός'!C40</f>
        <v xml:space="preserve">Βάνα σφαιρική  2 '', ολικής παροχής, με θηλυκά άκρα, ορειχάλκινη, PN 25atm  </v>
      </c>
      <c r="D39" s="35" t="str">
        <f>'Ενδεικτ. προϋπολογισμός'!D40</f>
        <v>Τεμ.</v>
      </c>
      <c r="E39" s="36">
        <f>'Ενδεικτ. προϋπολογισμός'!I40</f>
        <v>10</v>
      </c>
      <c r="F39" s="41">
        <f>'Ενδεικτ. προϋπολογισμός'!J40</f>
        <v>33</v>
      </c>
      <c r="G39" s="37"/>
      <c r="H39" s="44"/>
    </row>
    <row r="40" spans="1:8" ht="25.5" x14ac:dyDescent="0.25">
      <c r="A40" s="93"/>
      <c r="B40" s="35">
        <f>'Ενδεικτ. προϋπολογισμός'!B41</f>
        <v>11</v>
      </c>
      <c r="C40" s="34" t="str">
        <f>'Ενδεικτ. προϋπολογισμός'!C41</f>
        <v>Βάνα ορειχάλκινη με τιμόνι ονομαστική πίεση PN 16 ,  2 1/2'', με θηλυκά άκρα,</v>
      </c>
      <c r="D40" s="35" t="str">
        <f>'Ενδεικτ. προϋπολογισμός'!D41</f>
        <v>Τεμ.</v>
      </c>
      <c r="E40" s="36">
        <f>'Ενδεικτ. προϋπολογισμός'!I41</f>
        <v>40</v>
      </c>
      <c r="F40" s="41">
        <f>'Ενδεικτ. προϋπολογισμός'!J41</f>
        <v>28</v>
      </c>
      <c r="G40" s="37"/>
      <c r="H40" s="44"/>
    </row>
    <row r="41" spans="1:8" ht="25.5" x14ac:dyDescent="0.25">
      <c r="A41" s="93"/>
      <c r="B41" s="35">
        <f>'Ενδεικτ. προϋπολογισμός'!B42</f>
        <v>12</v>
      </c>
      <c r="C41" s="34" t="str">
        <f>'Ενδεικτ. προϋπολογισμός'!C42</f>
        <v>Βάνα ορειχάλκινη με τιμόνι ονομαστική πίεση PN 16 ,  3'', με θηλυκά άκρα,</v>
      </c>
      <c r="D41" s="35" t="str">
        <f>'Ενδεικτ. προϋπολογισμός'!D42</f>
        <v>Τεμ.</v>
      </c>
      <c r="E41" s="36">
        <f>'Ενδεικτ. προϋπολογισμός'!I42</f>
        <v>60</v>
      </c>
      <c r="F41" s="41">
        <f>'Ενδεικτ. προϋπολογισμός'!J42</f>
        <v>38</v>
      </c>
      <c r="G41" s="37"/>
      <c r="H41" s="44"/>
    </row>
    <row r="42" spans="1:8" ht="38.25" x14ac:dyDescent="0.25">
      <c r="A42" s="93"/>
      <c r="B42" s="35">
        <f>'Ενδεικτ. προϋπολογισμός'!B43</f>
        <v>13</v>
      </c>
      <c r="C42" s="34" t="str">
        <f>'Ενδεικτ. προϋπολογισμός'!C43</f>
        <v xml:space="preserve">Μαστός γαλβανιζέ σωλήνας  2 1/2 '' μήκους 1 μέτρου με εξωτερικό σπείρωμα και στις πλευρές  </v>
      </c>
      <c r="D42" s="35" t="str">
        <f>'Ενδεικτ. προϋπολογισμός'!D43</f>
        <v>Τεμ.</v>
      </c>
      <c r="E42" s="36">
        <f>'Ενδεικτ. προϋπολογισμός'!I43</f>
        <v>10</v>
      </c>
      <c r="F42" s="41">
        <f>'Ενδεικτ. προϋπολογισμός'!J43</f>
        <v>12</v>
      </c>
      <c r="G42" s="37"/>
      <c r="H42" s="44"/>
    </row>
    <row r="43" spans="1:8" ht="38.25" x14ac:dyDescent="0.25">
      <c r="A43" s="93"/>
      <c r="B43" s="35">
        <f>'Ενδεικτ. προϋπολογισμός'!B44</f>
        <v>14</v>
      </c>
      <c r="C43" s="34" t="str">
        <f>'Ενδεικτ. προϋπολογισμός'!C44</f>
        <v xml:space="preserve">Μαστός γαλβανιζέ σωλήνας  3 '' μήκους 1 μέτρου με εξωτερικό σπείρωμα και στις πλευρές  </v>
      </c>
      <c r="D43" s="35" t="str">
        <f>'Ενδεικτ. προϋπολογισμός'!D44</f>
        <v>Τεμ.</v>
      </c>
      <c r="E43" s="36">
        <f>'Ενδεικτ. προϋπολογισμός'!I44</f>
        <v>10</v>
      </c>
      <c r="F43" s="41">
        <f>'Ενδεικτ. προϋπολογισμός'!J44</f>
        <v>15</v>
      </c>
      <c r="G43" s="37"/>
      <c r="H43" s="44"/>
    </row>
    <row r="44" spans="1:8" ht="25.5" x14ac:dyDescent="0.25">
      <c r="A44" s="93"/>
      <c r="B44" s="35">
        <f>'Ενδεικτ. προϋπολογισμός'!B45</f>
        <v>15</v>
      </c>
      <c r="C44" s="34" t="str">
        <f>'Ενδεικτ. προϋπολογισμός'!C45</f>
        <v xml:space="preserve">Μανσόν κομπλέ για σωλήνες PVC κατά ISO 1452, PN 16 atm , DN63 </v>
      </c>
      <c r="D44" s="35" t="str">
        <f>'Ενδεικτ. προϋπολογισμός'!D45</f>
        <v>Τεμ.</v>
      </c>
      <c r="E44" s="36">
        <f>'Ενδεικτ. προϋπολογισμός'!I45</f>
        <v>6</v>
      </c>
      <c r="F44" s="41">
        <f>'Ενδεικτ. προϋπολογισμός'!J45</f>
        <v>6</v>
      </c>
      <c r="G44" s="37"/>
      <c r="H44" s="44"/>
    </row>
    <row r="45" spans="1:8" ht="25.5" x14ac:dyDescent="0.25">
      <c r="A45" s="93"/>
      <c r="B45" s="35">
        <f>'Ενδεικτ. προϋπολογισμός'!B46</f>
        <v>16</v>
      </c>
      <c r="C45" s="34" t="str">
        <f>'Ενδεικτ. προϋπολογισμός'!C46</f>
        <v xml:space="preserve">Μανσόν κομπλέ για σωλήνες PVC κατά ISO 1452, PN 16 atm , DN90 </v>
      </c>
      <c r="D45" s="35" t="str">
        <f>'Ενδεικτ. προϋπολογισμός'!D46</f>
        <v>Τεμ.</v>
      </c>
      <c r="E45" s="36">
        <f>'Ενδεικτ. προϋπολογισμός'!I46</f>
        <v>6</v>
      </c>
      <c r="F45" s="41">
        <f>'Ενδεικτ. προϋπολογισμός'!J46</f>
        <v>7</v>
      </c>
      <c r="G45" s="37"/>
      <c r="H45" s="44"/>
    </row>
    <row r="46" spans="1:8" ht="25.5" x14ac:dyDescent="0.25">
      <c r="A46" s="93"/>
      <c r="B46" s="35">
        <f>'Ενδεικτ. προϋπολογισμός'!B47</f>
        <v>17</v>
      </c>
      <c r="C46" s="34" t="str">
        <f>'Ενδεικτ. προϋπολογισμός'!C47</f>
        <v xml:space="preserve">Μανσόν κομπλέ για σωλήνες PVC κατά ISO 1452, PN 16 atm , DN110 </v>
      </c>
      <c r="D46" s="35" t="str">
        <f>'Ενδεικτ. προϋπολογισμός'!D47</f>
        <v>Τεμ.</v>
      </c>
      <c r="E46" s="36">
        <f>'Ενδεικτ. προϋπολογισμός'!I47</f>
        <v>4</v>
      </c>
      <c r="F46" s="41">
        <f>'Ενδεικτ. προϋπολογισμός'!J47</f>
        <v>8.5</v>
      </c>
      <c r="G46" s="37"/>
      <c r="H46" s="44"/>
    </row>
    <row r="47" spans="1:8" ht="25.5" x14ac:dyDescent="0.25">
      <c r="A47" s="93"/>
      <c r="B47" s="35">
        <f>'Ενδεικτ. προϋπολογισμός'!B48</f>
        <v>18</v>
      </c>
      <c r="C47" s="34" t="str">
        <f>'Ενδεικτ. προϋπολογισμός'!C48</f>
        <v xml:space="preserve">Μανσόν κομπλέ για σωλήνες PVC κατά ISO 1452, PN 16 atm , DN125 </v>
      </c>
      <c r="D47" s="35" t="str">
        <f>'Ενδεικτ. προϋπολογισμός'!D48</f>
        <v>Τεμ.</v>
      </c>
      <c r="E47" s="36">
        <f>'Ενδεικτ. προϋπολογισμός'!I48</f>
        <v>4</v>
      </c>
      <c r="F47" s="41">
        <f>'Ενδεικτ. προϋπολογισμός'!J48</f>
        <v>15</v>
      </c>
      <c r="G47" s="37"/>
      <c r="H47" s="44"/>
    </row>
    <row r="48" spans="1:8" ht="25.5" x14ac:dyDescent="0.25">
      <c r="A48" s="93"/>
      <c r="B48" s="35">
        <f>'Ενδεικτ. προϋπολογισμός'!B49</f>
        <v>19</v>
      </c>
      <c r="C48" s="34" t="str">
        <f>'Ενδεικτ. προϋπολογισμός'!C49</f>
        <v xml:space="preserve">Μανσόν κομπλέ για σωλήνες PVC κατά ISO 1452, PN 16 atm , DN140 </v>
      </c>
      <c r="D48" s="35" t="str">
        <f>'Ενδεικτ. προϋπολογισμός'!D49</f>
        <v>Τεμ.</v>
      </c>
      <c r="E48" s="36">
        <f>'Ενδεικτ. προϋπολογισμός'!I49</f>
        <v>6</v>
      </c>
      <c r="F48" s="41">
        <f>'Ενδεικτ. προϋπολογισμός'!J49</f>
        <v>20</v>
      </c>
      <c r="G48" s="37"/>
      <c r="H48" s="44"/>
    </row>
    <row r="49" spans="1:8" ht="25.5" x14ac:dyDescent="0.25">
      <c r="A49" s="93"/>
      <c r="B49" s="35">
        <f>'Ενδεικτ. προϋπολογισμός'!B50</f>
        <v>20</v>
      </c>
      <c r="C49" s="34" t="str">
        <f>'Ενδεικτ. προϋπολογισμός'!C50</f>
        <v>Μανσόν κομπλέ για σωλήνες PVC κατά ISO 1452, PN 16 atm , DN160</v>
      </c>
      <c r="D49" s="35" t="str">
        <f>'Ενδεικτ. προϋπολογισμός'!D50</f>
        <v>Τεμ.</v>
      </c>
      <c r="E49" s="36">
        <f>'Ενδεικτ. προϋπολογισμός'!I50</f>
        <v>8</v>
      </c>
      <c r="F49" s="41">
        <f>'Ενδεικτ. προϋπολογισμός'!J50</f>
        <v>25</v>
      </c>
      <c r="G49" s="37"/>
      <c r="H49" s="44"/>
    </row>
    <row r="50" spans="1:8" ht="25.5" x14ac:dyDescent="0.25">
      <c r="A50" s="93"/>
      <c r="B50" s="35">
        <f>'Ενδεικτ. προϋπολογισμός'!B51</f>
        <v>21</v>
      </c>
      <c r="C50" s="34" t="str">
        <f>'Ενδεικτ. προϋπολογισμός'!C51</f>
        <v xml:space="preserve">Μανσόν κομπλέ για σωλήνες PVC κατά ISO 1452, PN 16 atm , DN200 </v>
      </c>
      <c r="D50" s="35" t="str">
        <f>'Ενδεικτ. προϋπολογισμός'!D51</f>
        <v>Τεμ.</v>
      </c>
      <c r="E50" s="36">
        <f>'Ενδεικτ. προϋπολογισμός'!I51</f>
        <v>2</v>
      </c>
      <c r="F50" s="41">
        <f>'Ενδεικτ. προϋπολογισμός'!J51</f>
        <v>32</v>
      </c>
      <c r="G50" s="37"/>
      <c r="H50" s="44"/>
    </row>
    <row r="51" spans="1:8" ht="38.25" x14ac:dyDescent="0.25">
      <c r="A51" s="93"/>
      <c r="B51" s="35">
        <f>'Ενδεικτ. προϋπολογισμός'!B52</f>
        <v>22</v>
      </c>
      <c r="C51" s="34" t="str">
        <f>'Ενδεικτ. προϋπολογισμός'!C52</f>
        <v xml:space="preserve">Σέλα παροχής ελατού χυτοσιδητού   Ø 160 x 3" (χρώματος Μπλε ) με  4 βίδες για σωλήνα PVC, PN 16 atm </v>
      </c>
      <c r="D51" s="35" t="str">
        <f>'Ενδεικτ. προϋπολογισμός'!D52</f>
        <v>Τεμ.</v>
      </c>
      <c r="E51" s="36">
        <f>'Ενδεικτ. προϋπολογισμός'!I52</f>
        <v>5</v>
      </c>
      <c r="F51" s="41">
        <f>'Ενδεικτ. προϋπολογισμός'!J52</f>
        <v>75</v>
      </c>
      <c r="G51" s="37"/>
      <c r="H51" s="44"/>
    </row>
    <row r="52" spans="1:8" ht="38.25" x14ac:dyDescent="0.25">
      <c r="A52" s="93"/>
      <c r="B52" s="35">
        <f>'Ενδεικτ. προϋπολογισμός'!B53</f>
        <v>23</v>
      </c>
      <c r="C52" s="34" t="str">
        <f>'Ενδεικτ. προϋπολογισμός'!C53</f>
        <v xml:space="preserve">Σέλα παροχής ελατού χυτοσιδητού   Ø 140 x 3" (χρώματος Μπλε ) με  4 βίδες για σωλήνα PVC, PN 16 atm </v>
      </c>
      <c r="D52" s="35" t="str">
        <f>'Ενδεικτ. προϋπολογισμός'!D53</f>
        <v>Τεμ.</v>
      </c>
      <c r="E52" s="36">
        <f>'Ενδεικτ. προϋπολογισμός'!I53</f>
        <v>3</v>
      </c>
      <c r="F52" s="41">
        <f>'Ενδεικτ. προϋπολογισμός'!J53</f>
        <v>55</v>
      </c>
      <c r="G52" s="37"/>
      <c r="H52" s="44"/>
    </row>
    <row r="53" spans="1:8" ht="38.25" x14ac:dyDescent="0.25">
      <c r="A53" s="93"/>
      <c r="B53" s="35">
        <f>'Ενδεικτ. προϋπολογισμός'!B54</f>
        <v>24</v>
      </c>
      <c r="C53" s="34" t="str">
        <f>'Ενδεικτ. προϋπολογισμός'!C54</f>
        <v xml:space="preserve">Σέλα παροχής ελατού χυτοσιδητού   Ø 125 x 3" (χρώματος Μπλε ) με  4 βίδες για σωλήνα PVC, PN 16 atm </v>
      </c>
      <c r="D53" s="35" t="str">
        <f>'Ενδεικτ. προϋπολογισμός'!D54</f>
        <v>Τεμ.</v>
      </c>
      <c r="E53" s="36">
        <f>'Ενδεικτ. προϋπολογισμός'!I54</f>
        <v>3</v>
      </c>
      <c r="F53" s="41">
        <f>'Ενδεικτ. προϋπολογισμός'!J54</f>
        <v>53</v>
      </c>
      <c r="G53" s="37"/>
      <c r="H53" s="44"/>
    </row>
    <row r="54" spans="1:8" ht="38.25" x14ac:dyDescent="0.25">
      <c r="A54" s="93"/>
      <c r="B54" s="35">
        <f>'Ενδεικτ. προϋπολογισμός'!B55</f>
        <v>25</v>
      </c>
      <c r="C54" s="34" t="str">
        <f>'Ενδεικτ. προϋπολογισμός'!C55</f>
        <v xml:space="preserve">Σέλα παροχής ελατού χυτοσιδητού   Ø 110 x 3" (χρώματος Μπλε ) με  4 βίδες για σωλήνα PVC, PN 16 atm </v>
      </c>
      <c r="D54" s="35" t="str">
        <f>'Ενδεικτ. προϋπολογισμός'!D55</f>
        <v>Τεμ.</v>
      </c>
      <c r="E54" s="36">
        <f>'Ενδεικτ. προϋπολογισμός'!I55</f>
        <v>5</v>
      </c>
      <c r="F54" s="41">
        <f>'Ενδεικτ. προϋπολογισμός'!J55</f>
        <v>50</v>
      </c>
      <c r="G54" s="37"/>
      <c r="H54" s="44"/>
    </row>
    <row r="55" spans="1:8" ht="38.25" x14ac:dyDescent="0.25">
      <c r="A55" s="93"/>
      <c r="B55" s="35">
        <f>'Ενδεικτ. προϋπολογισμός'!B56</f>
        <v>26</v>
      </c>
      <c r="C55" s="34" t="str">
        <f>'Ενδεικτ. προϋπολογισμός'!C56</f>
        <v xml:space="preserve">Σέλα παροχής ελατού χυτοσιδητού   Ø 90 x 3" (χρώματος Μπλε ) με  4 βίδες για σωλήνα PVC, PN 16 atm </v>
      </c>
      <c r="D55" s="35" t="str">
        <f>'Ενδεικτ. προϋπολογισμός'!D56</f>
        <v>Τεμ.</v>
      </c>
      <c r="E55" s="36">
        <f>'Ενδεικτ. προϋπολογισμός'!I56</f>
        <v>5</v>
      </c>
      <c r="F55" s="41">
        <f>'Ενδεικτ. προϋπολογισμός'!J56</f>
        <v>48</v>
      </c>
      <c r="G55" s="37"/>
      <c r="H55" s="44"/>
    </row>
    <row r="56" spans="1:8" ht="38.25" x14ac:dyDescent="0.25">
      <c r="A56" s="93"/>
      <c r="B56" s="35">
        <f>'Ενδεικτ. προϋπολογισμός'!B57</f>
        <v>27</v>
      </c>
      <c r="C56" s="34" t="str">
        <f>'Ενδεικτ. προϋπολογισμός'!C57</f>
        <v xml:space="preserve">Σέλα παροχής ελατού χυτοσιδητού   Ø 250 x 2" (χρώματος Μπλε ) με  4 βίδες για σωλήνα PVC, PN 16 atm </v>
      </c>
      <c r="D56" s="35" t="str">
        <f>'Ενδεικτ. προϋπολογισμός'!D57</f>
        <v>Τεμ.</v>
      </c>
      <c r="E56" s="36">
        <f>'Ενδεικτ. προϋπολογισμός'!I57</f>
        <v>3</v>
      </c>
      <c r="F56" s="41">
        <f>'Ενδεικτ. προϋπολογισμός'!J57</f>
        <v>45</v>
      </c>
      <c r="G56" s="37"/>
      <c r="H56" s="44"/>
    </row>
    <row r="57" spans="1:8" ht="38.25" x14ac:dyDescent="0.25">
      <c r="A57" s="93"/>
      <c r="B57" s="35">
        <f>'Ενδεικτ. προϋπολογισμός'!B58</f>
        <v>28</v>
      </c>
      <c r="C57" s="34" t="str">
        <f>'Ενδεικτ. προϋπολογισμός'!C58</f>
        <v xml:space="preserve">Σέλα παροχής ελατού χυτοσιδητού   Ø 150 x 2" (χρώματος Μπλε ) με  4 βίδες για σωλήνα PVC, PN 16 atm </v>
      </c>
      <c r="D57" s="35" t="str">
        <f>'Ενδεικτ. προϋπολογισμός'!D58</f>
        <v>Τεμ.</v>
      </c>
      <c r="E57" s="36">
        <f>'Ενδεικτ. προϋπολογισμός'!I58</f>
        <v>3</v>
      </c>
      <c r="F57" s="41">
        <f>'Ενδεικτ. προϋπολογισμός'!J58</f>
        <v>43</v>
      </c>
      <c r="G57" s="37"/>
      <c r="H57" s="44"/>
    </row>
    <row r="58" spans="1:8" ht="25.5" x14ac:dyDescent="0.25">
      <c r="A58" s="93"/>
      <c r="B58" s="35">
        <f>'Ενδεικτ. προϋπολογισμός'!B59</f>
        <v>29</v>
      </c>
      <c r="C58" s="34" t="str">
        <f>'Ενδεικτ. προϋπολογισμός'!C59</f>
        <v xml:space="preserve">Συστολή  από  3΄΄ σε  2 ½"  γαλβανιζέ τύπου Αγγλίας </v>
      </c>
      <c r="D58" s="35" t="str">
        <f>'Ενδεικτ. προϋπολογισμός'!D59</f>
        <v>Τεμ.</v>
      </c>
      <c r="E58" s="36">
        <f>'Ενδεικτ. προϋπολογισμός'!I59</f>
        <v>10</v>
      </c>
      <c r="F58" s="41">
        <f>'Ενδεικτ. προϋπολογισμός'!J59</f>
        <v>25</v>
      </c>
      <c r="G58" s="37"/>
      <c r="H58" s="44"/>
    </row>
    <row r="59" spans="1:8" ht="25.5" x14ac:dyDescent="0.25">
      <c r="A59" s="93"/>
      <c r="B59" s="35">
        <f>'Ενδεικτ. προϋπολογισμός'!B60</f>
        <v>30</v>
      </c>
      <c r="C59" s="34" t="str">
        <f>'Ενδεικτ. προϋπολογισμός'!C60</f>
        <v xml:space="preserve">Συστολές από 3΄΄ σε  2 ½"  γαλβανιζέ τύπου Αμερικής </v>
      </c>
      <c r="D59" s="35" t="str">
        <f>'Ενδεικτ. προϋπολογισμός'!D60</f>
        <v>Τεμ.</v>
      </c>
      <c r="E59" s="36">
        <f>'Ενδεικτ. προϋπολογισμός'!I60</f>
        <v>10</v>
      </c>
      <c r="F59" s="41">
        <f>'Ενδεικτ. προϋπολογισμός'!J60</f>
        <v>15</v>
      </c>
      <c r="G59" s="37"/>
      <c r="H59" s="44"/>
    </row>
    <row r="60" spans="1:8" x14ac:dyDescent="0.25">
      <c r="A60" s="93"/>
      <c r="B60" s="35">
        <f>'Ενδεικτ. προϋπολογισμός'!B61</f>
        <v>31</v>
      </c>
      <c r="C60" s="34" t="str">
        <f>'Ενδεικτ. προϋπολογισμός'!C61</f>
        <v>Μούφες γαλβανιζέ κορδωνάτες 3''</v>
      </c>
      <c r="D60" s="35" t="str">
        <f>'Ενδεικτ. προϋπολογισμός'!D61</f>
        <v>Τεμ.</v>
      </c>
      <c r="E60" s="36">
        <f>'Ενδεικτ. προϋπολογισμός'!I61</f>
        <v>10</v>
      </c>
      <c r="F60" s="41">
        <f>'Ενδεικτ. προϋπολογισμός'!J61</f>
        <v>5</v>
      </c>
      <c r="G60" s="37"/>
      <c r="H60" s="44"/>
    </row>
    <row r="61" spans="1:8" x14ac:dyDescent="0.25">
      <c r="A61" s="93"/>
      <c r="B61" s="35">
        <f>'Ενδεικτ. προϋπολογισμός'!B62</f>
        <v>32</v>
      </c>
      <c r="C61" s="34" t="str">
        <f>'Ενδεικτ. προϋπολογισμός'!C62</f>
        <v>Μούφες γαλβανιζέ κορδωνάτες  2 ½"</v>
      </c>
      <c r="D61" s="35" t="str">
        <f>'Ενδεικτ. προϋπολογισμός'!D62</f>
        <v>Τεμ.</v>
      </c>
      <c r="E61" s="36">
        <f>'Ενδεικτ. προϋπολογισμός'!I62</f>
        <v>10</v>
      </c>
      <c r="F61" s="41">
        <f>'Ενδεικτ. προϋπολογισμός'!J62</f>
        <v>4</v>
      </c>
      <c r="G61" s="37"/>
      <c r="H61" s="44"/>
    </row>
    <row r="62" spans="1:8" x14ac:dyDescent="0.25">
      <c r="A62" s="93"/>
      <c r="B62" s="35">
        <f>'Ενδεικτ. προϋπολογισμός'!B63</f>
        <v>33</v>
      </c>
      <c r="C62" s="34" t="str">
        <f>'Ενδεικτ. προϋπολογισμός'!C63</f>
        <v>Μούφες χωρίς κορδώνι  3''</v>
      </c>
      <c r="D62" s="35" t="str">
        <f>'Ενδεικτ. προϋπολογισμός'!D63</f>
        <v>Τεμ.</v>
      </c>
      <c r="E62" s="36">
        <f>'Ενδεικτ. προϋπολογισμός'!I63</f>
        <v>10</v>
      </c>
      <c r="F62" s="41">
        <f>'Ενδεικτ. προϋπολογισμός'!J63</f>
        <v>3.5</v>
      </c>
      <c r="G62" s="37"/>
      <c r="H62" s="44"/>
    </row>
    <row r="63" spans="1:8" x14ac:dyDescent="0.25">
      <c r="A63" s="93"/>
      <c r="B63" s="35">
        <f>'Ενδεικτ. προϋπολογισμός'!B64</f>
        <v>34</v>
      </c>
      <c r="C63" s="34" t="str">
        <f>'Ενδεικτ. προϋπολογισμός'!C64</f>
        <v>Μούφες χωρίς κορδώνι  2 ½"</v>
      </c>
      <c r="D63" s="35" t="str">
        <f>'Ενδεικτ. προϋπολογισμός'!D64</f>
        <v>Τεμ.</v>
      </c>
      <c r="E63" s="36">
        <f>'Ενδεικτ. προϋπολογισμός'!I64</f>
        <v>10</v>
      </c>
      <c r="F63" s="41">
        <f>'Ενδεικτ. προϋπολογισμός'!J64</f>
        <v>3.5</v>
      </c>
      <c r="G63" s="37"/>
      <c r="H63" s="44"/>
    </row>
    <row r="64" spans="1:8" x14ac:dyDescent="0.25">
      <c r="A64" s="93"/>
      <c r="B64" s="35">
        <f>'Ενδεικτ. προϋπολογισμός'!B65</f>
        <v>35</v>
      </c>
      <c r="C64" s="34" t="str">
        <f>'Ενδεικτ. προϋπολογισμός'!C65</f>
        <v>Τάπες αρσενικές γαλβανιζέ 3''</v>
      </c>
      <c r="D64" s="35" t="str">
        <f>'Ενδεικτ. προϋπολογισμός'!D65</f>
        <v>Τεμ.</v>
      </c>
      <c r="E64" s="36">
        <f>'Ενδεικτ. προϋπολογισμός'!I65</f>
        <v>5</v>
      </c>
      <c r="F64" s="41">
        <f>'Ενδεικτ. προϋπολογισμός'!J65</f>
        <v>5</v>
      </c>
      <c r="G64" s="37"/>
      <c r="H64" s="44"/>
    </row>
    <row r="65" spans="1:8" x14ac:dyDescent="0.25">
      <c r="A65" s="93"/>
      <c r="B65" s="35">
        <f>'Ενδεικτ. προϋπολογισμός'!B66</f>
        <v>36</v>
      </c>
      <c r="C65" s="34" t="str">
        <f>'Ενδεικτ. προϋπολογισμός'!C66</f>
        <v>Τάπες θηλυκές γαλβανιζέ 3''</v>
      </c>
      <c r="D65" s="35" t="str">
        <f>'Ενδεικτ. προϋπολογισμός'!D66</f>
        <v>Τεμ.</v>
      </c>
      <c r="E65" s="36">
        <f>'Ενδεικτ. προϋπολογισμός'!I66</f>
        <v>5</v>
      </c>
      <c r="F65" s="41">
        <f>'Ενδεικτ. προϋπολογισμός'!J66</f>
        <v>5</v>
      </c>
      <c r="G65" s="37"/>
      <c r="H65" s="44"/>
    </row>
    <row r="66" spans="1:8" x14ac:dyDescent="0.25">
      <c r="A66" s="93"/>
      <c r="B66" s="35">
        <f>'Ενδεικτ. προϋπολογισμός'!B67</f>
        <v>37</v>
      </c>
      <c r="C66" s="34" t="str">
        <f>'Ενδεικτ. προϋπολογισμός'!C67</f>
        <v>Τάπες αρσενικές γαλβανιζέ 2 ½"</v>
      </c>
      <c r="D66" s="35" t="str">
        <f>'Ενδεικτ. προϋπολογισμός'!D67</f>
        <v>Τεμ.</v>
      </c>
      <c r="E66" s="36">
        <f>'Ενδεικτ. προϋπολογισμός'!I67</f>
        <v>5</v>
      </c>
      <c r="F66" s="41">
        <f>'Ενδεικτ. προϋπολογισμός'!J67</f>
        <v>4</v>
      </c>
      <c r="G66" s="37"/>
      <c r="H66" s="44"/>
    </row>
    <row r="67" spans="1:8" x14ac:dyDescent="0.25">
      <c r="A67" s="93"/>
      <c r="B67" s="35">
        <f>'Ενδεικτ. προϋπολογισμός'!B68</f>
        <v>38</v>
      </c>
      <c r="C67" s="34" t="str">
        <f>'Ενδεικτ. προϋπολογισμός'!C68</f>
        <v>Τάπες θηλυκές γαλβανιζέ 2 ½"</v>
      </c>
      <c r="D67" s="35" t="str">
        <f>'Ενδεικτ. προϋπολογισμός'!D68</f>
        <v>Τεμ.</v>
      </c>
      <c r="E67" s="36">
        <f>'Ενδεικτ. προϋπολογισμός'!I68</f>
        <v>5</v>
      </c>
      <c r="F67" s="41">
        <f>'Ενδεικτ. προϋπολογισμός'!J68</f>
        <v>5</v>
      </c>
      <c r="G67" s="37"/>
      <c r="H67" s="44"/>
    </row>
    <row r="68" spans="1:8" x14ac:dyDescent="0.25">
      <c r="A68" s="93"/>
      <c r="B68" s="35">
        <f>'Ενδεικτ. προϋπολογισμός'!B69</f>
        <v>39</v>
      </c>
      <c r="C68" s="34" t="str">
        <f>'Ενδεικτ. προϋπολογισμός'!C69</f>
        <v xml:space="preserve">Γωνίες γαλβανιζέ 90ο μοίρες Θηλυκές 3'' </v>
      </c>
      <c r="D68" s="35" t="str">
        <f>'Ενδεικτ. προϋπολογισμός'!D69</f>
        <v>Τεμ.</v>
      </c>
      <c r="E68" s="36">
        <f>'Ενδεικτ. προϋπολογισμός'!I69</f>
        <v>5</v>
      </c>
      <c r="F68" s="41">
        <f>'Ενδεικτ. προϋπολογισμός'!J69</f>
        <v>25</v>
      </c>
      <c r="G68" s="37"/>
      <c r="H68" s="44"/>
    </row>
    <row r="69" spans="1:8" ht="25.5" x14ac:dyDescent="0.25">
      <c r="A69" s="93"/>
      <c r="B69" s="35">
        <f>'Ενδεικτ. προϋπολογισμός'!B70</f>
        <v>40</v>
      </c>
      <c r="C69" s="34" t="str">
        <f>'Ενδεικτ. προϋπολογισμός'!C70</f>
        <v xml:space="preserve">Γωνίες γαλβανιζέ 90ο μοίρες Θηλυκές   2 ½"' </v>
      </c>
      <c r="D69" s="35" t="str">
        <f>'Ενδεικτ. προϋπολογισμός'!D70</f>
        <v>Τεμ.</v>
      </c>
      <c r="E69" s="36">
        <f>'Ενδεικτ. προϋπολογισμός'!I70</f>
        <v>5</v>
      </c>
      <c r="F69" s="41">
        <f>'Ενδεικτ. προϋπολογισμός'!J70</f>
        <v>24</v>
      </c>
      <c r="G69" s="37"/>
      <c r="H69" s="44"/>
    </row>
    <row r="70" spans="1:8" x14ac:dyDescent="0.25">
      <c r="A70" s="93"/>
      <c r="B70" s="35">
        <f>'Ενδεικτ. προϋπολογισμός'!B71</f>
        <v>41</v>
      </c>
      <c r="C70" s="34" t="str">
        <f>'Ενδεικτ. προϋπολογισμός'!C71</f>
        <v>Νιπέλ γαλβανιζέ 3''</v>
      </c>
      <c r="D70" s="35" t="str">
        <f>'Ενδεικτ. προϋπολογισμός'!D71</f>
        <v>Τεμ.</v>
      </c>
      <c r="E70" s="36">
        <f>'Ενδεικτ. προϋπολογισμός'!I71</f>
        <v>5</v>
      </c>
      <c r="F70" s="41">
        <f>'Ενδεικτ. προϋπολογισμός'!J71</f>
        <v>9</v>
      </c>
      <c r="G70" s="37"/>
      <c r="H70" s="44"/>
    </row>
    <row r="71" spans="1:8" x14ac:dyDescent="0.25">
      <c r="A71" s="93"/>
      <c r="B71" s="35">
        <f>'Ενδεικτ. προϋπολογισμός'!B72</f>
        <v>42</v>
      </c>
      <c r="C71" s="34" t="str">
        <f>'Ενδεικτ. προϋπολογισμός'!C72</f>
        <v>Νιπέλ γαλβανιζέ 2 ½"</v>
      </c>
      <c r="D71" s="35" t="str">
        <f>'Ενδεικτ. προϋπολογισμός'!D72</f>
        <v>Τεμ.</v>
      </c>
      <c r="E71" s="36">
        <f>'Ενδεικτ. προϋπολογισμός'!I72</f>
        <v>5</v>
      </c>
      <c r="F71" s="41">
        <f>'Ενδεικτ. προϋπολογισμός'!J72</f>
        <v>8</v>
      </c>
      <c r="G71" s="37"/>
      <c r="H71" s="44"/>
    </row>
    <row r="72" spans="1:8" x14ac:dyDescent="0.25">
      <c r="A72" s="93"/>
      <c r="B72" s="35">
        <f>'Ενδεικτ. προϋπολογισμός'!B73</f>
        <v>43</v>
      </c>
      <c r="C72" s="34" t="str">
        <f>'Ενδεικτ. προϋπολογισμός'!C73</f>
        <v>Νιπέλ γαλβανιζέ 2 ''</v>
      </c>
      <c r="D72" s="35" t="str">
        <f>'Ενδεικτ. προϋπολογισμός'!D73</f>
        <v>Τεμ.</v>
      </c>
      <c r="E72" s="36">
        <f>'Ενδεικτ. προϋπολογισμός'!I73</f>
        <v>5</v>
      </c>
      <c r="F72" s="41">
        <f>'Ενδεικτ. προϋπολογισμός'!J73</f>
        <v>7</v>
      </c>
      <c r="G72" s="37"/>
      <c r="H72" s="44"/>
    </row>
    <row r="73" spans="1:8" ht="46.5" customHeight="1" x14ac:dyDescent="0.25">
      <c r="A73" s="93"/>
      <c r="B73" s="35">
        <f>'Ενδεικτ. προϋπολογισμός'!B74</f>
        <v>44</v>
      </c>
      <c r="C73" s="34" t="str">
        <f>'Ενδεικτ. προϋπολογισμός'!C74</f>
        <v>Σωλήνας άδρευσης - υδρευσης άδρευσης των 6m από σκληρό PVC (χρώματος γκρι σκούρο) κομπλέ, κατά ΕΛΟΤ 1401, PN 10atm  DN 140</v>
      </c>
      <c r="D73" s="35" t="str">
        <f>'Ενδεικτ. προϋπολογισμός'!D74</f>
        <v>Τεμ.</v>
      </c>
      <c r="E73" s="36">
        <f>'Ενδεικτ. προϋπολογισμός'!I74</f>
        <v>1</v>
      </c>
      <c r="F73" s="41">
        <f>'Ενδεικτ. προϋπολογισμός'!J74</f>
        <v>60</v>
      </c>
      <c r="G73" s="37"/>
      <c r="H73" s="44"/>
    </row>
    <row r="74" spans="1:8" ht="46.5" customHeight="1" x14ac:dyDescent="0.25">
      <c r="A74" s="93"/>
      <c r="B74" s="35">
        <f>'Ενδεικτ. προϋπολογισμός'!B75</f>
        <v>45</v>
      </c>
      <c r="C74" s="34" t="str">
        <f>'Ενδεικτ. προϋπολογισμός'!C75</f>
        <v>Σωλήνας άδρευσης - υδρευσης άδρευσης των 6m από σκληρό PVC (χρώματος γκρι σκούρο) κομπλέ, κατά ΕΛΟΤ 1401, PN 10atm  DN 160</v>
      </c>
      <c r="D74" s="35" t="str">
        <f>'Ενδεικτ. προϋπολογισμός'!D75</f>
        <v>Τεμ.</v>
      </c>
      <c r="E74" s="36">
        <f>'Ενδεικτ. προϋπολογισμός'!I75</f>
        <v>3</v>
      </c>
      <c r="F74" s="41">
        <f>'Ενδεικτ. προϋπολογισμός'!J75</f>
        <v>92</v>
      </c>
      <c r="G74" s="37"/>
      <c r="H74" s="44"/>
    </row>
    <row r="75" spans="1:8" ht="46.5" customHeight="1" x14ac:dyDescent="0.25">
      <c r="A75" s="93"/>
      <c r="B75" s="35">
        <f>'Ενδεικτ. προϋπολογισμός'!B76</f>
        <v>46</v>
      </c>
      <c r="C75" s="34" t="str">
        <f>'Ενδεικτ. προϋπολογισμός'!C76</f>
        <v>Σωλήνας άδρευσης - υδρευσης άδρευσης των 6m από σκληρό PVC (χρώματος γκρι σκούρο) κομπλέ, κατά ΕΛΟΤ 1401, PN 10atm  DN 200</v>
      </c>
      <c r="D75" s="35" t="str">
        <f>'Ενδεικτ. προϋπολογισμός'!D76</f>
        <v>Τεμ.</v>
      </c>
      <c r="E75" s="36">
        <f>'Ενδεικτ. προϋπολογισμός'!I76</f>
        <v>1</v>
      </c>
      <c r="F75" s="41">
        <f>'Ενδεικτ. προϋπολογισμός'!J76</f>
        <v>105</v>
      </c>
      <c r="G75" s="37"/>
      <c r="H75" s="44"/>
    </row>
    <row r="76" spans="1:8" ht="46.5" customHeight="1" x14ac:dyDescent="0.25">
      <c r="A76" s="93"/>
      <c r="B76" s="35">
        <f>'Ενδεικτ. προϋπολογισμός'!B77</f>
        <v>47</v>
      </c>
      <c r="C76" s="34" t="str">
        <f>'Ενδεικτ. προϋπολογισμός'!C77</f>
        <v>Σωλήνας άδρευσης - υδρευσης άδρευσης των 6m από σκληρό PVC (χρώματος γκρι σκούρο) κομπλέ, κατά ΕΛΟΤ 1401, PN 10atm  DN 250</v>
      </c>
      <c r="D76" s="35" t="str">
        <f>'Ενδεικτ. προϋπολογισμός'!D77</f>
        <v>Τεμ.</v>
      </c>
      <c r="E76" s="36">
        <f>'Ενδεικτ. προϋπολογισμός'!I77</f>
        <v>2</v>
      </c>
      <c r="F76" s="41">
        <f>'Ενδεικτ. προϋπολογισμός'!J77</f>
        <v>130</v>
      </c>
      <c r="G76" s="37"/>
      <c r="H76" s="44"/>
    </row>
    <row r="77" spans="1:8" ht="46.5" customHeight="1" x14ac:dyDescent="0.25">
      <c r="A77" s="93"/>
      <c r="B77" s="35">
        <f>'Ενδεικτ. προϋπολογισμός'!B78</f>
        <v>48</v>
      </c>
      <c r="C77" s="34" t="str">
        <f>'Ενδεικτ. προϋπολογισμός'!C78</f>
        <v>Σωλήνας άδρευσης - υδρευσης άδρευσης των 6m από σκληρό PVC (χρώματος γκρι σκούρο) κομπλέ, κατά ΕΛΟΤ 1401, PN 10atm  DN 280</v>
      </c>
      <c r="D77" s="35" t="str">
        <f>'Ενδεικτ. προϋπολογισμός'!D78</f>
        <v>Τεμ.</v>
      </c>
      <c r="E77" s="36">
        <f>'Ενδεικτ. προϋπολογισμός'!I78</f>
        <v>1</v>
      </c>
      <c r="F77" s="41">
        <f>'Ενδεικτ. προϋπολογισμός'!J78</f>
        <v>140</v>
      </c>
      <c r="G77" s="37"/>
      <c r="H77" s="44"/>
    </row>
    <row r="78" spans="1:8" ht="51" x14ac:dyDescent="0.25">
      <c r="A78" s="93"/>
      <c r="B78" s="35">
        <f>'Ενδεικτ. προϋπολογισμός'!B79</f>
        <v>49</v>
      </c>
      <c r="C78" s="34" t="str">
        <f>'Ενδεικτ. προϋπολογισμός'!C79</f>
        <v>Σωλήνας άδρευσης - υδρευσης άδρευσης των 6m από σκληρό PVC (χρώματος γκρι σκούρο) κομπλέ, κατά ΕΛΟΤ 1401, PN 10atm  DN 355</v>
      </c>
      <c r="D78" s="35" t="str">
        <f>'Ενδεικτ. προϋπολογισμός'!D79</f>
        <v>Τεμ.</v>
      </c>
      <c r="E78" s="36">
        <f>'Ενδεικτ. προϋπολογισμός'!I79</f>
        <v>1</v>
      </c>
      <c r="F78" s="41">
        <f>'Ενδεικτ. προϋπολογισμός'!J79</f>
        <v>160</v>
      </c>
      <c r="G78" s="37"/>
      <c r="H78" s="44"/>
    </row>
    <row r="79" spans="1:8" ht="27" customHeight="1" x14ac:dyDescent="0.25">
      <c r="A79" s="99" t="s">
        <v>92</v>
      </c>
      <c r="B79" s="100"/>
      <c r="C79" s="100"/>
      <c r="D79" s="100"/>
      <c r="E79" s="100"/>
      <c r="F79" s="100"/>
      <c r="G79" s="101"/>
      <c r="H79" s="49"/>
    </row>
    <row r="80" spans="1:8" ht="27" customHeight="1" x14ac:dyDescent="0.25">
      <c r="A80" s="99" t="s">
        <v>89</v>
      </c>
      <c r="B80" s="100"/>
      <c r="C80" s="100"/>
      <c r="D80" s="100"/>
      <c r="E80" s="100"/>
      <c r="F80" s="100"/>
      <c r="G80" s="101"/>
      <c r="H80" s="50"/>
    </row>
    <row r="81" spans="1:8" ht="27" customHeight="1" x14ac:dyDescent="0.25">
      <c r="A81" s="99" t="s">
        <v>93</v>
      </c>
      <c r="B81" s="100"/>
      <c r="C81" s="100"/>
      <c r="D81" s="100"/>
      <c r="E81" s="100"/>
      <c r="F81" s="100"/>
      <c r="G81" s="101"/>
      <c r="H81" s="51"/>
    </row>
    <row r="83" spans="1:8" x14ac:dyDescent="0.25">
      <c r="E83" s="108" t="s">
        <v>132</v>
      </c>
      <c r="F83" s="109"/>
      <c r="G83" s="109"/>
    </row>
    <row r="84" spans="1:8" ht="10.5" customHeight="1" x14ac:dyDescent="0.25">
      <c r="E84" s="97"/>
      <c r="F84" s="98"/>
      <c r="G84" s="98"/>
    </row>
    <row r="85" spans="1:8" x14ac:dyDescent="0.25">
      <c r="E85" s="108" t="s">
        <v>8</v>
      </c>
      <c r="F85" s="109"/>
      <c r="G85" s="109"/>
    </row>
    <row r="86" spans="1:8" x14ac:dyDescent="0.25">
      <c r="E86" s="97"/>
      <c r="F86" s="98"/>
      <c r="G86" s="98"/>
    </row>
    <row r="87" spans="1:8" x14ac:dyDescent="0.25">
      <c r="E87" s="97"/>
      <c r="F87" s="98"/>
      <c r="G87" s="98"/>
    </row>
    <row r="88" spans="1:8" x14ac:dyDescent="0.25">
      <c r="E88" s="106" t="s">
        <v>9</v>
      </c>
      <c r="F88" s="107"/>
      <c r="G88" s="107"/>
    </row>
  </sheetData>
  <mergeCells count="18">
    <mergeCell ref="E87:G87"/>
    <mergeCell ref="E88:G88"/>
    <mergeCell ref="E83:G83"/>
    <mergeCell ref="E84:G84"/>
    <mergeCell ref="E85:G85"/>
    <mergeCell ref="A30:A78"/>
    <mergeCell ref="A1:H1"/>
    <mergeCell ref="A2:H2"/>
    <mergeCell ref="E86:G86"/>
    <mergeCell ref="A81:G81"/>
    <mergeCell ref="A80:G80"/>
    <mergeCell ref="A3:H3"/>
    <mergeCell ref="A28:H28"/>
    <mergeCell ref="A5:A23"/>
    <mergeCell ref="A24:G24"/>
    <mergeCell ref="A25:G25"/>
    <mergeCell ref="A26:G26"/>
    <mergeCell ref="A79:G79"/>
  </mergeCells>
  <pageMargins left="0.23622047244094491"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6"/>
  <sheetViews>
    <sheetView tabSelected="1" topLeftCell="A61" zoomScale="96" zoomScaleNormal="96" workbookViewId="0">
      <selection activeCell="H81" sqref="H81"/>
    </sheetView>
  </sheetViews>
  <sheetFormatPr defaultRowHeight="15" x14ac:dyDescent="0.25"/>
  <cols>
    <col min="1" max="1" width="10.5703125" style="1" customWidth="1"/>
    <col min="2" max="2" width="5" style="4" bestFit="1" customWidth="1"/>
    <col min="3" max="3" width="37.42578125" style="1" customWidth="1"/>
    <col min="4" max="4" width="83.7109375" style="7" customWidth="1"/>
    <col min="5" max="10" width="12.140625" style="10" customWidth="1"/>
    <col min="11" max="11" width="17.85546875" style="10" customWidth="1"/>
    <col min="12" max="16384" width="9.140625" style="1"/>
  </cols>
  <sheetData>
    <row r="1" spans="1:11" customFormat="1" ht="20.25" x14ac:dyDescent="0.3">
      <c r="A1" s="112" t="s">
        <v>98</v>
      </c>
      <c r="B1" s="113"/>
      <c r="C1" s="113"/>
      <c r="D1" s="113"/>
      <c r="E1" s="8"/>
      <c r="F1" s="8"/>
      <c r="G1" s="8"/>
      <c r="H1" s="8"/>
      <c r="I1" s="8"/>
      <c r="J1" s="8"/>
      <c r="K1" s="8"/>
    </row>
    <row r="2" spans="1:11" customFormat="1" ht="20.25" x14ac:dyDescent="0.3">
      <c r="A2" s="114" t="s">
        <v>36</v>
      </c>
      <c r="B2" s="115"/>
      <c r="C2" s="115"/>
      <c r="D2" s="115"/>
      <c r="E2" s="8"/>
      <c r="F2" s="8"/>
      <c r="G2" s="8"/>
      <c r="H2" s="8"/>
      <c r="I2" s="8"/>
      <c r="J2" s="8"/>
      <c r="K2" s="8"/>
    </row>
    <row r="3" spans="1:11" customFormat="1" ht="20.25" x14ac:dyDescent="0.3">
      <c r="A3" s="24" t="s">
        <v>2</v>
      </c>
      <c r="B3" s="24" t="s">
        <v>3</v>
      </c>
      <c r="C3" s="25" t="s">
        <v>10</v>
      </c>
      <c r="D3" s="25" t="s">
        <v>12</v>
      </c>
      <c r="E3" s="8"/>
      <c r="F3" s="8"/>
      <c r="G3" s="8"/>
      <c r="H3" s="8"/>
      <c r="I3" s="8"/>
      <c r="J3" s="8"/>
      <c r="K3" s="8"/>
    </row>
    <row r="4" spans="1:11" ht="57" customHeight="1" x14ac:dyDescent="0.25">
      <c r="A4" s="116" t="str">
        <f>'Ενδεικτ. προϋπολογισμός'!A6</f>
        <v>43323000-3</v>
      </c>
      <c r="B4" s="5">
        <f>'Ενδεικτ. προϋπολογισμός'!B6</f>
        <v>1</v>
      </c>
      <c r="C4" s="6" t="str">
        <f>'Ενδεικτ. προϋπολογισμός'!C6</f>
        <v>Σωλήνας άρδευσης Φ16 με ενσωματωμένο σταλάκτη ανά 33εκ.</v>
      </c>
      <c r="D4" s="45" t="s">
        <v>70</v>
      </c>
      <c r="E4" s="9"/>
      <c r="F4" s="9"/>
      <c r="G4" s="9"/>
      <c r="H4" s="9"/>
      <c r="I4" s="9"/>
      <c r="J4" s="9"/>
      <c r="K4" s="9"/>
    </row>
    <row r="5" spans="1:11" ht="57" customHeight="1" x14ac:dyDescent="0.25">
      <c r="A5" s="110"/>
      <c r="B5" s="5">
        <f>'Ενδεικτ. προϋπολογισμός'!B7</f>
        <v>2</v>
      </c>
      <c r="C5" s="6" t="str">
        <f>'Ενδεικτ. προϋπολογισμός'!C7</f>
        <v>Σωλήνας άρδευσης Φ16 με ενσωματωμένο σταλάκτη ανά 50εκ.</v>
      </c>
      <c r="D5" s="45" t="s">
        <v>71</v>
      </c>
      <c r="E5" s="9"/>
      <c r="F5" s="9"/>
      <c r="G5" s="9"/>
      <c r="H5" s="9"/>
      <c r="I5" s="9"/>
      <c r="J5" s="9"/>
      <c r="K5" s="9"/>
    </row>
    <row r="6" spans="1:11" ht="57" customHeight="1" x14ac:dyDescent="0.25">
      <c r="A6" s="110"/>
      <c r="B6" s="5">
        <f>'Ενδεικτ. προϋπολογισμός'!B8</f>
        <v>3</v>
      </c>
      <c r="C6" s="6" t="str">
        <f>'Ενδεικτ. προϋπολογισμός'!C8</f>
        <v>Σωλήνας άρδευσης Φ20 με ενσωματωμένο σταλάκτη ανά 33εκ.</v>
      </c>
      <c r="D6" s="45" t="s">
        <v>72</v>
      </c>
      <c r="E6" s="9"/>
      <c r="F6" s="9"/>
      <c r="G6" s="9"/>
      <c r="H6" s="9"/>
      <c r="I6" s="9"/>
      <c r="J6" s="9"/>
      <c r="K6" s="9"/>
    </row>
    <row r="7" spans="1:11" ht="57" customHeight="1" x14ac:dyDescent="0.25">
      <c r="A7" s="110"/>
      <c r="B7" s="5">
        <f>'Ενδεικτ. προϋπολογισμός'!B9</f>
        <v>4</v>
      </c>
      <c r="C7" s="6" t="str">
        <f>'Ενδεικτ. προϋπολογισμός'!C9</f>
        <v>Σωλήνας άρδευσης Φ20 με ενσωματωμένο σταλάκτη ανά 50εκ.</v>
      </c>
      <c r="D7" s="45" t="s">
        <v>73</v>
      </c>
      <c r="E7" s="9"/>
      <c r="F7" s="9"/>
      <c r="G7" s="9"/>
      <c r="H7" s="9"/>
      <c r="I7" s="9"/>
      <c r="J7" s="9"/>
      <c r="K7" s="9"/>
    </row>
    <row r="8" spans="1:11" ht="42" customHeight="1" x14ac:dyDescent="0.25">
      <c r="A8" s="110"/>
      <c r="B8" s="5">
        <f>'Ενδεικτ. προϋπολογισμός'!B10</f>
        <v>5</v>
      </c>
      <c r="C8" s="6" t="str">
        <f>'Ενδεικτ. προϋπολογισμός'!C10</f>
        <v xml:space="preserve">Σωλήνας άρδευσης Φ16 - 6 Atm </v>
      </c>
      <c r="D8" s="46" t="s">
        <v>69</v>
      </c>
      <c r="E8" s="9"/>
      <c r="F8" s="9"/>
      <c r="G8" s="9"/>
      <c r="H8" s="9"/>
      <c r="I8" s="9"/>
      <c r="J8" s="9"/>
      <c r="K8" s="9"/>
    </row>
    <row r="9" spans="1:11" ht="42" customHeight="1" x14ac:dyDescent="0.25">
      <c r="A9" s="110"/>
      <c r="B9" s="5">
        <f>'Ενδεικτ. προϋπολογισμός'!B11</f>
        <v>6</v>
      </c>
      <c r="C9" s="6" t="str">
        <f>'Ενδεικτ. προϋπολογισμός'!C11</f>
        <v xml:space="preserve">Σωλήνας άρδευσης Φ20 - 10 Atm </v>
      </c>
      <c r="D9" s="46" t="s">
        <v>103</v>
      </c>
      <c r="E9" s="9"/>
      <c r="F9" s="9"/>
      <c r="G9" s="9"/>
      <c r="H9" s="9"/>
      <c r="I9" s="9"/>
      <c r="J9" s="9"/>
      <c r="K9" s="9"/>
    </row>
    <row r="10" spans="1:11" ht="42" customHeight="1" x14ac:dyDescent="0.25">
      <c r="A10" s="110"/>
      <c r="B10" s="5">
        <f>'Ενδεικτ. προϋπολογισμός'!B12</f>
        <v>7</v>
      </c>
      <c r="C10" s="6" t="str">
        <f>'Ενδεικτ. προϋπολογισμός'!C12</f>
        <v xml:space="preserve">Σωλήνας άρδευσης Φ25  - 10 Atm </v>
      </c>
      <c r="D10" s="46" t="s">
        <v>104</v>
      </c>
      <c r="E10" s="9"/>
      <c r="F10" s="9"/>
      <c r="G10" s="9"/>
      <c r="H10" s="9"/>
      <c r="I10" s="9"/>
      <c r="J10" s="9"/>
      <c r="K10" s="9"/>
    </row>
    <row r="11" spans="1:11" ht="42" customHeight="1" x14ac:dyDescent="0.25">
      <c r="A11" s="110"/>
      <c r="B11" s="5">
        <f>'Ενδεικτ. προϋπολογισμός'!B13</f>
        <v>8</v>
      </c>
      <c r="C11" s="6" t="str">
        <f>'Ενδεικτ. προϋπολογισμός'!C13</f>
        <v xml:space="preserve">Σωλήνας άρδευσης Φ32  - 10 Atm </v>
      </c>
      <c r="D11" s="46" t="s">
        <v>105</v>
      </c>
      <c r="E11" s="9"/>
      <c r="F11" s="9"/>
      <c r="G11" s="9"/>
      <c r="H11" s="9"/>
      <c r="I11" s="9"/>
      <c r="J11" s="9"/>
      <c r="K11" s="9"/>
    </row>
    <row r="12" spans="1:11" ht="28.5" customHeight="1" x14ac:dyDescent="0.25">
      <c r="A12" s="110"/>
      <c r="B12" s="5">
        <f>'Ενδεικτ. προϋπολογισμός'!B14</f>
        <v>9</v>
      </c>
      <c r="C12" s="6" t="str">
        <f>'Ενδεικτ. προϋπολογισμός'!C14</f>
        <v>Σταλάκτης καρφωτός ρυθμιζόμενος  (συσκευασία 100 τεμ.)</v>
      </c>
      <c r="D12" s="45" t="s">
        <v>17</v>
      </c>
      <c r="E12" s="9"/>
      <c r="F12" s="9"/>
      <c r="G12" s="9"/>
      <c r="H12" s="9"/>
      <c r="I12" s="9"/>
      <c r="J12" s="9"/>
      <c r="K12" s="9"/>
    </row>
    <row r="13" spans="1:11" ht="42.75" customHeight="1" x14ac:dyDescent="0.25">
      <c r="A13" s="110"/>
      <c r="B13" s="5">
        <f>'Ενδεικτ. προϋπολογισμός'!B15</f>
        <v>10</v>
      </c>
      <c r="C13" s="6" t="str">
        <f>'Ενδεικτ. προϋπολογισμός'!C15</f>
        <v>Προγραμματιστής φρεατίου μπαταρίας. Ελεγχόμενες Η/Β μία.</v>
      </c>
      <c r="D13" s="45" t="s">
        <v>66</v>
      </c>
      <c r="E13" s="9"/>
      <c r="F13" s="9"/>
      <c r="G13" s="9"/>
      <c r="H13" s="9"/>
      <c r="I13" s="9"/>
      <c r="J13" s="9"/>
      <c r="K13" s="9"/>
    </row>
    <row r="14" spans="1:11" ht="42.75" customHeight="1" x14ac:dyDescent="0.25">
      <c r="A14" s="110"/>
      <c r="B14" s="5">
        <f>'Ενδεικτ. προϋπολογισμός'!B16</f>
        <v>11</v>
      </c>
      <c r="C14" s="6" t="str">
        <f>'Ενδεικτ. προϋπολογισμός'!C16</f>
        <v>Προγραμματιστής φρεατίου μπαταρίας. Ελεγχόμενες Η/Β δύο.</v>
      </c>
      <c r="D14" s="45" t="s">
        <v>67</v>
      </c>
      <c r="E14" s="9"/>
      <c r="F14" s="9"/>
      <c r="G14" s="9"/>
      <c r="H14" s="9"/>
      <c r="I14" s="9"/>
      <c r="J14" s="9"/>
      <c r="K14" s="9"/>
    </row>
    <row r="15" spans="1:11" ht="42.75" customHeight="1" x14ac:dyDescent="0.25">
      <c r="A15" s="110" t="str">
        <f>A4</f>
        <v>43323000-3</v>
      </c>
      <c r="B15" s="5">
        <f>'Ενδεικτ. προϋπολογισμός'!B17</f>
        <v>12</v>
      </c>
      <c r="C15" s="6" t="str">
        <f>'Ενδεικτ. προϋπολογισμός'!C17</f>
        <v>Προγραμματιστής φρεατίου μπαταρίας. Ελεγχόμενες Η/Β τέσσερις</v>
      </c>
      <c r="D15" s="45" t="s">
        <v>68</v>
      </c>
      <c r="E15" s="9"/>
      <c r="F15" s="9"/>
      <c r="G15" s="9"/>
      <c r="H15" s="9"/>
      <c r="I15" s="9"/>
      <c r="J15" s="9"/>
      <c r="K15" s="9"/>
    </row>
    <row r="16" spans="1:11" ht="45" customHeight="1" x14ac:dyDescent="0.25">
      <c r="A16" s="110"/>
      <c r="B16" s="5">
        <f>'Ενδεικτ. προϋπολογισμός'!B18</f>
        <v>13</v>
      </c>
      <c r="C16" s="6" t="str">
        <f>'Ενδεικτ. προϋπολογισμός'!C18</f>
        <v>Ηλεκτροβάνα 1΄΄ (PGV) με μηχανισμό ρύθμισης πίεσης (flow control)</v>
      </c>
      <c r="D16" s="45" t="s">
        <v>75</v>
      </c>
      <c r="E16" s="9"/>
      <c r="F16" s="9"/>
      <c r="G16" s="9"/>
      <c r="H16" s="9"/>
      <c r="I16" s="9"/>
      <c r="J16" s="9"/>
      <c r="K16" s="9"/>
    </row>
    <row r="17" spans="1:11" ht="45" customHeight="1" x14ac:dyDescent="0.25">
      <c r="A17" s="110"/>
      <c r="B17" s="5">
        <f>'Ενδεικτ. προϋπολογισμός'!B19</f>
        <v>14</v>
      </c>
      <c r="C17" s="6" t="str">
        <f>'Ενδεικτ. προϋπολογισμός'!C19</f>
        <v>Ηλεκτροβάνα 2΄΄ (PGV) με μηχανισμό ρύθμισης πίεσης (flow control)</v>
      </c>
      <c r="D17" s="45" t="s">
        <v>77</v>
      </c>
      <c r="E17" s="9"/>
      <c r="F17" s="9"/>
      <c r="G17" s="9"/>
      <c r="H17" s="9"/>
      <c r="I17" s="9"/>
      <c r="J17" s="9"/>
      <c r="K17" s="9"/>
    </row>
    <row r="18" spans="1:11" ht="43.5" customHeight="1" x14ac:dyDescent="0.25">
      <c r="A18" s="110"/>
      <c r="B18" s="5">
        <f>'Ενδεικτ. προϋπολογισμός'!B20</f>
        <v>15</v>
      </c>
      <c r="C18" s="6" t="str">
        <f>'Ενδεικτ. προϋπολογισμός'!C20</f>
        <v>Εκτοξευτήρες αυτοανυψούμενοι, γραναζωτοί, ακτίνας ενεργείας  5 - 9 m, με ανοξείδωτο σώμα ανύψωσης</v>
      </c>
      <c r="D18" s="45" t="s">
        <v>79</v>
      </c>
      <c r="E18" s="11"/>
      <c r="F18" s="11"/>
      <c r="G18" s="11"/>
      <c r="H18" s="11"/>
      <c r="I18" s="11"/>
      <c r="J18" s="11"/>
      <c r="K18" s="11"/>
    </row>
    <row r="19" spans="1:11" ht="45.75" customHeight="1" x14ac:dyDescent="0.25">
      <c r="A19" s="110"/>
      <c r="B19" s="5">
        <f>'Ενδεικτ. προϋπολογισμός'!B21</f>
        <v>17</v>
      </c>
      <c r="C19" s="6" t="str">
        <f>'Ενδεικτ. προϋπολογισμός'!C21</f>
        <v xml:space="preserve">Εκτοξευτήρες νερού αυτοανυψούμενος στατικός 1/2'' ακτίνας 3 -5 μέτρα ύψος κορμού 13cm </v>
      </c>
      <c r="D19" s="6" t="s">
        <v>81</v>
      </c>
      <c r="E19" s="9"/>
      <c r="F19" s="9"/>
      <c r="G19" s="9"/>
      <c r="H19" s="9"/>
      <c r="I19" s="9"/>
      <c r="J19" s="9"/>
      <c r="K19" s="9"/>
    </row>
    <row r="20" spans="1:11" ht="29.25" customHeight="1" x14ac:dyDescent="0.25">
      <c r="A20" s="110"/>
      <c r="B20" s="5">
        <f>'Ενδεικτ. προϋπολογισμός'!B22</f>
        <v>18</v>
      </c>
      <c r="C20" s="6" t="str">
        <f>'Ενδεικτ. προϋπολογισμός'!C22</f>
        <v>Πλαστικό φρεάτιο ηλεκτροβανών  6'',  μίας Η/Β</v>
      </c>
      <c r="D20" s="45" t="s">
        <v>85</v>
      </c>
      <c r="E20" s="9"/>
      <c r="F20" s="9"/>
      <c r="G20" s="9"/>
      <c r="H20" s="9"/>
      <c r="I20" s="9"/>
      <c r="J20" s="9"/>
      <c r="K20" s="9"/>
    </row>
    <row r="21" spans="1:11" ht="29.25" customHeight="1" x14ac:dyDescent="0.25">
      <c r="A21" s="110"/>
      <c r="B21" s="5">
        <f>'Ενδεικτ. προϋπολογισμός'!B23</f>
        <v>19</v>
      </c>
      <c r="C21" s="6" t="str">
        <f>'Ενδεικτ. προϋπολογισμός'!C23</f>
        <v>Πλαστικό φρεάτιο ηλεκτροβανών  30Χ40 cm,  4 Η/Β</v>
      </c>
      <c r="D21" s="45" t="s">
        <v>86</v>
      </c>
      <c r="E21" s="9"/>
      <c r="F21" s="9"/>
      <c r="G21" s="9"/>
      <c r="H21" s="9"/>
      <c r="I21" s="9"/>
      <c r="J21" s="9"/>
      <c r="K21" s="9"/>
    </row>
    <row r="22" spans="1:11" ht="29.25" customHeight="1" x14ac:dyDescent="0.25">
      <c r="A22" s="111"/>
      <c r="B22" s="5">
        <f>'Ενδεικτ. προϋπολογισμός'!B24</f>
        <v>20</v>
      </c>
      <c r="C22" s="6" t="str">
        <f>'Ενδεικτ. προϋπολογισμός'!C24</f>
        <v>Πλαστικό φρεάτιο ηλεκτροβανών  50Χ60 cm,  6 Η/Β</v>
      </c>
      <c r="D22" s="45" t="s">
        <v>87</v>
      </c>
      <c r="E22" s="9"/>
      <c r="F22" s="9"/>
      <c r="G22" s="9"/>
      <c r="H22" s="9"/>
      <c r="I22" s="9"/>
      <c r="J22" s="9"/>
      <c r="K22" s="9"/>
    </row>
    <row r="23" spans="1:11" ht="20.25" x14ac:dyDescent="0.3">
      <c r="A23" s="114" t="s">
        <v>42</v>
      </c>
      <c r="B23" s="115"/>
      <c r="C23" s="115"/>
      <c r="D23" s="115"/>
    </row>
    <row r="24" spans="1:11" x14ac:dyDescent="0.25">
      <c r="A24" s="24" t="s">
        <v>2</v>
      </c>
      <c r="B24" s="24" t="s">
        <v>3</v>
      </c>
      <c r="C24" s="25" t="s">
        <v>10</v>
      </c>
      <c r="D24" s="25" t="s">
        <v>12</v>
      </c>
    </row>
    <row r="25" spans="1:11" ht="82.5" customHeight="1" x14ac:dyDescent="0.25">
      <c r="A25" s="117" t="s">
        <v>11</v>
      </c>
      <c r="B25" s="5">
        <f>'Ενδεικτ. προϋπολογισμός'!B31</f>
        <v>1</v>
      </c>
      <c r="C25" s="6" t="str">
        <f>'Ενδεικτ. προϋπολογισμός'!C31</f>
        <v>Υδραυλική σέλα επισκευής μηχανικής και υδραυλικής σύσφιξης από ανοξείδωτο χάλυβα, με μανδύα ελαστικού συνθετικού καουτσούκ, για σωλήνες PVC κ.α.   εύρους  διαμέτρου 345.0 - 360.0 mm , PN 10 atm με δύο σειρές κοχλίες</v>
      </c>
      <c r="D25" s="6" t="str">
        <f>C25</f>
        <v>Υδραυλική σέλα επισκευής μηχανικής και υδραυλικής σύσφιξης από ανοξείδωτο χάλυβα, με μανδύα ελαστικού συνθετικού καουτσούκ, για σωλήνες PVC κ.α.   εύρους  διαμέτρου 345.0 - 360.0 mm , PN 10 atm με δύο σειρές κοχλίες</v>
      </c>
    </row>
    <row r="26" spans="1:11" ht="84" customHeight="1" x14ac:dyDescent="0.25">
      <c r="A26" s="118"/>
      <c r="B26" s="5">
        <f>'Ενδεικτ. προϋπολογισμός'!B32</f>
        <v>2</v>
      </c>
      <c r="C26" s="6" t="str">
        <f>'Ενδεικτ. προϋπολογισμός'!C32</f>
        <v>Υδραυλική σέλα επισκευής μηχανικής και υδραυλικής σύσφιξης από ανοξείδωτο χάλυβα, με μανδύα ελαστικού συνθετικού καουτσούκ, για σωλήνες PVC κ.α.  εύρους  διαμέτρου 300.0 - 320.0 mm , PN 10 atm με δύο σειρές κοχλίες</v>
      </c>
      <c r="D26" s="6" t="str">
        <f t="shared" ref="D26:D73" si="0">C26</f>
        <v>Υδραυλική σέλα επισκευής μηχανικής και υδραυλικής σύσφιξης από ανοξείδωτο χάλυβα, με μανδύα ελαστικού συνθετικού καουτσούκ, για σωλήνες PVC κ.α.  εύρους  διαμέτρου 300.0 - 320.0 mm , PN 10 atm με δύο σειρές κοχλίες</v>
      </c>
    </row>
    <row r="27" spans="1:11" ht="76.5" customHeight="1" x14ac:dyDescent="0.25">
      <c r="A27" s="118"/>
      <c r="B27" s="5">
        <f>'Ενδεικτ. προϋπολογισμός'!B33</f>
        <v>3</v>
      </c>
      <c r="C27" s="6" t="str">
        <f>'Ενδεικτ. προϋπολογισμός'!C33</f>
        <v>Υδραυλική σέλα επισκευής μηχανικής και υδραυλικής σύσφιξης από ανοξείδωτο χάλυβα, με μανδύα ελαστικού συνθετικού καουτσούκ, για σωλήνες PVC κ.α. εύρους  διαμέτρου 275.0 - 290.0 mm , PN 10 atm με δύο σειρές κοχλίες</v>
      </c>
      <c r="D27" s="6" t="str">
        <f t="shared" si="0"/>
        <v>Υδραυλική σέλα επισκευής μηχανικής και υδραυλικής σύσφιξης από ανοξείδωτο χάλυβα, με μανδύα ελαστικού συνθετικού καουτσούκ, για σωλήνες PVC κ.α. εύρους  διαμέτρου 275.0 - 290.0 mm , PN 10 atm με δύο σειρές κοχλίες</v>
      </c>
    </row>
    <row r="28" spans="1:11" ht="78" customHeight="1" x14ac:dyDescent="0.25">
      <c r="A28" s="118"/>
      <c r="B28" s="5">
        <f>'Ενδεικτ. προϋπολογισμός'!B34</f>
        <v>4</v>
      </c>
      <c r="C28" s="6" t="str">
        <f>'Ενδεικτ. προϋπολογισμός'!C34</f>
        <v>Υδραυλική σέλα επισκευής μηχανικής και υδραυλικής σύσφιξης από ανοξείδωτο χάλυβα, με μανδύα ελαστικού συνθετικού καουτσούκ, για σωλήνες PVC κ.α.εύρους  διαμέτρου 240.0 - 255.0 mm , PN 10 atm με δύο σειρές κοχλίες</v>
      </c>
      <c r="D28" s="6" t="str">
        <f t="shared" si="0"/>
        <v>Υδραυλική σέλα επισκευής μηχανικής και υδραυλικής σύσφιξης από ανοξείδωτο χάλυβα, με μανδύα ελαστικού συνθετικού καουτσούκ, για σωλήνες PVC κ.α.εύρους  διαμέτρου 240.0 - 255.0 mm , PN 10 atm με δύο σειρές κοχλίες</v>
      </c>
    </row>
    <row r="29" spans="1:11" ht="82.5" customHeight="1" x14ac:dyDescent="0.25">
      <c r="A29" s="118"/>
      <c r="B29" s="5">
        <f>'Ενδεικτ. προϋπολογισμός'!B35</f>
        <v>5</v>
      </c>
      <c r="C29" s="6" t="str">
        <f>'Ενδεικτ. προϋπολογισμός'!C35</f>
        <v>Υδραυλική σέλα επισκευής μηχανικής και υδραυλικής σύσφιξης από ανοξείδωτο χάλυβα, με μανδύα ελαστικού συνθετικού καουτσούκ, για σωλήνες PVC κ.α. εύρους  διαμέτρου 195.0 - 210.0 mm , PN 10 atm με δύο σειρές κοχλίες</v>
      </c>
      <c r="D29" s="6" t="str">
        <f t="shared" si="0"/>
        <v>Υδραυλική σέλα επισκευής μηχανικής και υδραυλικής σύσφιξης από ανοξείδωτο χάλυβα, με μανδύα ελαστικού συνθετικού καουτσούκ, για σωλήνες PVC κ.α. εύρους  διαμέτρου 195.0 - 210.0 mm , PN 10 atm με δύο σειρές κοχλίες</v>
      </c>
    </row>
    <row r="30" spans="1:11" ht="81" customHeight="1" x14ac:dyDescent="0.25">
      <c r="A30" s="118"/>
      <c r="B30" s="5">
        <f>'Ενδεικτ. προϋπολογισμός'!B36</f>
        <v>6</v>
      </c>
      <c r="C30" s="6" t="str">
        <f>'Ενδεικτ. προϋπολογισμός'!C36</f>
        <v>Υδραυλική σέλα επισκευής μηχανικής και υδραυλικής σύσφιξης από ανοξείδωτο χάλυβα, με μανδύα ελαστικού συνθετικού καουτσούκ, για σωλήνες PVC κ.α. εύρους  διαμέτρου 175.0 - 195.0 mm , PN 10 atm με δύο σειρές κοχλίες</v>
      </c>
      <c r="D30" s="6" t="str">
        <f t="shared" si="0"/>
        <v>Υδραυλική σέλα επισκευής μηχανικής και υδραυλικής σύσφιξης από ανοξείδωτο χάλυβα, με μανδύα ελαστικού συνθετικού καουτσούκ, για σωλήνες PVC κ.α. εύρους  διαμέτρου 175.0 - 195.0 mm , PN 10 atm με δύο σειρές κοχλίες</v>
      </c>
    </row>
    <row r="31" spans="1:11" ht="85.5" customHeight="1" x14ac:dyDescent="0.25">
      <c r="A31" s="118"/>
      <c r="B31" s="5">
        <f>'Ενδεικτ. προϋπολογισμός'!B37</f>
        <v>7</v>
      </c>
      <c r="C31" s="6" t="str">
        <f>'Ενδεικτ. προϋπολογισμός'!C37</f>
        <v>Υδραυλική σέλα επισκευής μηχανικής και υδραυλικής σύσφιξης από ανοξείδωτο χάλυβα, με μανδύα ελαστικού συνθετικού καουτσούκ, για σωλήνες PVC κ.α. εύρους  διαμέτρου 155.0 - 165.0 mm , PN 10 atm με δύο σειρές κοχλίες</v>
      </c>
      <c r="D31" s="6" t="str">
        <f t="shared" si="0"/>
        <v>Υδραυλική σέλα επισκευής μηχανικής και υδραυλικής σύσφιξης από ανοξείδωτο χάλυβα, με μανδύα ελαστικού συνθετικού καουτσούκ, για σωλήνες PVC κ.α. εύρους  διαμέτρου 155.0 - 165.0 mm , PN 10 atm με δύο σειρές κοχλίες</v>
      </c>
    </row>
    <row r="32" spans="1:11" ht="74.25" customHeight="1" x14ac:dyDescent="0.25">
      <c r="A32" s="118"/>
      <c r="B32" s="5">
        <f>'Ενδεικτ. προϋπολογισμός'!B38</f>
        <v>8</v>
      </c>
      <c r="C32" s="6" t="str">
        <f>'Ενδεικτ. προϋπολογισμός'!C38</f>
        <v>Υδραυλική σέλα επισκευής μηχανικής και υδραυλικής σύσφιξης από ανοξείδωτο χάλυβα, με μανδύα ελαστικού συνθετικού καουτσούκ, για σωλήνες PVC κ.α. εύρους  διαμέτρου 85.0 - 95.0 mm , PN 10 atm με δύο σειρές κοχλίες</v>
      </c>
      <c r="D32" s="6" t="str">
        <f t="shared" si="0"/>
        <v>Υδραυλική σέλα επισκευής μηχανικής και υδραυλικής σύσφιξης από ανοξείδωτο χάλυβα, με μανδύα ελαστικού συνθετικού καουτσούκ, για σωλήνες PVC κ.α. εύρους  διαμέτρου 85.0 - 95.0 mm , PN 10 atm με δύο σειρές κοχλίες</v>
      </c>
    </row>
    <row r="33" spans="1:4" ht="25.5" customHeight="1" x14ac:dyDescent="0.25">
      <c r="A33" s="118"/>
      <c r="B33" s="5">
        <f>'Ενδεικτ. προϋπολογισμός'!B39</f>
        <v>9</v>
      </c>
      <c r="C33" s="6" t="str">
        <f>'Ενδεικτ. προϋπολογισμός'!C39</f>
        <v xml:space="preserve">Βάνα σφαιρική  1 '', ολικής παροχής, με θηλυκά άκρα, ορειχάλκινη, PN 25atm  </v>
      </c>
      <c r="D33" s="6" t="str">
        <f t="shared" si="0"/>
        <v xml:space="preserve">Βάνα σφαιρική  1 '', ολικής παροχής, με θηλυκά άκρα, ορειχάλκινη, PN 25atm  </v>
      </c>
    </row>
    <row r="34" spans="1:4" ht="32.25" customHeight="1" x14ac:dyDescent="0.25">
      <c r="A34" s="118"/>
      <c r="B34" s="5">
        <f>'Ενδεικτ. προϋπολογισμός'!B40</f>
        <v>10</v>
      </c>
      <c r="C34" s="6" t="str">
        <f>'Ενδεικτ. προϋπολογισμός'!C40</f>
        <v xml:space="preserve">Βάνα σφαιρική  2 '', ολικής παροχής, με θηλυκά άκρα, ορειχάλκινη, PN 25atm  </v>
      </c>
      <c r="D34" s="6" t="str">
        <f t="shared" si="0"/>
        <v xml:space="preserve">Βάνα σφαιρική  2 '', ολικής παροχής, με θηλυκά άκρα, ορειχάλκινη, PN 25atm  </v>
      </c>
    </row>
    <row r="35" spans="1:4" ht="33" customHeight="1" x14ac:dyDescent="0.25">
      <c r="A35" s="118"/>
      <c r="B35" s="5">
        <f>'Ενδεικτ. προϋπολογισμός'!B41</f>
        <v>11</v>
      </c>
      <c r="C35" s="6" t="str">
        <f>'Ενδεικτ. προϋπολογισμός'!C41</f>
        <v>Βάνα ορειχάλκινη με τιμόνι ονομαστική πίεση PN 16 ,  2 1/2'', με θηλυκά άκρα,</v>
      </c>
      <c r="D35" s="6" t="str">
        <f t="shared" si="0"/>
        <v>Βάνα ορειχάλκινη με τιμόνι ονομαστική πίεση PN 16 ,  2 1/2'', με θηλυκά άκρα,</v>
      </c>
    </row>
    <row r="36" spans="1:4" ht="34.5" customHeight="1" x14ac:dyDescent="0.25">
      <c r="A36" s="118"/>
      <c r="B36" s="5">
        <f>'Ενδεικτ. προϋπολογισμός'!B42</f>
        <v>12</v>
      </c>
      <c r="C36" s="6" t="str">
        <f>'Ενδεικτ. προϋπολογισμός'!C42</f>
        <v>Βάνα ορειχάλκινη με τιμόνι ονομαστική πίεση PN 16 ,  3'', με θηλυκά άκρα,</v>
      </c>
      <c r="D36" s="6" t="str">
        <f t="shared" si="0"/>
        <v>Βάνα ορειχάλκινη με τιμόνι ονομαστική πίεση PN 16 ,  3'', με θηλυκά άκρα,</v>
      </c>
    </row>
    <row r="37" spans="1:4" ht="39.75" customHeight="1" x14ac:dyDescent="0.25">
      <c r="A37" s="118"/>
      <c r="B37" s="5">
        <f>'Ενδεικτ. προϋπολογισμός'!B43</f>
        <v>13</v>
      </c>
      <c r="C37" s="6" t="str">
        <f>'Ενδεικτ. προϋπολογισμός'!C43</f>
        <v xml:space="preserve">Μαστός γαλβανιζέ σωλήνας  2 1/2 '' μήκους 1 μέτρου με εξωτερικό σπείρωμα και στις πλευρές  </v>
      </c>
      <c r="D37" s="6" t="str">
        <f t="shared" si="0"/>
        <v xml:space="preserve">Μαστός γαλβανιζέ σωλήνας  2 1/2 '' μήκους 1 μέτρου με εξωτερικό σπείρωμα και στις πλευρές  </v>
      </c>
    </row>
    <row r="38" spans="1:4" ht="39.75" customHeight="1" x14ac:dyDescent="0.25">
      <c r="A38" s="118"/>
      <c r="B38" s="5">
        <f>'Ενδεικτ. προϋπολογισμός'!B44</f>
        <v>14</v>
      </c>
      <c r="C38" s="6" t="str">
        <f>'Ενδεικτ. προϋπολογισμός'!C44</f>
        <v xml:space="preserve">Μαστός γαλβανιζέ σωλήνας  3 '' μήκους 1 μέτρου με εξωτερικό σπείρωμα και στις πλευρές  </v>
      </c>
      <c r="D38" s="6" t="str">
        <f t="shared" si="0"/>
        <v xml:space="preserve">Μαστός γαλβανιζέ σωλήνας  3 '' μήκους 1 μέτρου με εξωτερικό σπείρωμα και στις πλευρές  </v>
      </c>
    </row>
    <row r="39" spans="1:4" ht="38.25" x14ac:dyDescent="0.25">
      <c r="A39" s="118"/>
      <c r="B39" s="5">
        <f>'Ενδεικτ. προϋπολογισμός'!B45</f>
        <v>15</v>
      </c>
      <c r="C39" s="6" t="str">
        <f>'Ενδεικτ. προϋπολογισμός'!C45</f>
        <v xml:space="preserve">Μανσόν κομπλέ για σωλήνες PVC κατά ISO 1452, PN 16 atm , DN63 </v>
      </c>
      <c r="D39" s="6" t="str">
        <f t="shared" si="0"/>
        <v xml:space="preserve">Μανσόν κομπλέ για σωλήνες PVC κατά ISO 1452, PN 16 atm , DN63 </v>
      </c>
    </row>
    <row r="40" spans="1:4" ht="38.25" x14ac:dyDescent="0.25">
      <c r="A40" s="118"/>
      <c r="B40" s="5">
        <f>'Ενδεικτ. προϋπολογισμός'!B46</f>
        <v>16</v>
      </c>
      <c r="C40" s="6" t="str">
        <f>'Ενδεικτ. προϋπολογισμός'!C46</f>
        <v xml:space="preserve">Μανσόν κομπλέ για σωλήνες PVC κατά ISO 1452, PN 16 atm , DN90 </v>
      </c>
      <c r="D40" s="6" t="str">
        <f t="shared" si="0"/>
        <v xml:space="preserve">Μανσόν κομπλέ για σωλήνες PVC κατά ISO 1452, PN 16 atm , DN90 </v>
      </c>
    </row>
    <row r="41" spans="1:4" ht="38.25" x14ac:dyDescent="0.25">
      <c r="A41" s="118"/>
      <c r="B41" s="5">
        <f>'Ενδεικτ. προϋπολογισμός'!B47</f>
        <v>17</v>
      </c>
      <c r="C41" s="6" t="str">
        <f>'Ενδεικτ. προϋπολογισμός'!C47</f>
        <v xml:space="preserve">Μανσόν κομπλέ για σωλήνες PVC κατά ISO 1452, PN 16 atm , DN110 </v>
      </c>
      <c r="D41" s="6" t="str">
        <f t="shared" si="0"/>
        <v xml:space="preserve">Μανσόν κομπλέ για σωλήνες PVC κατά ISO 1452, PN 16 atm , DN110 </v>
      </c>
    </row>
    <row r="42" spans="1:4" ht="38.25" x14ac:dyDescent="0.25">
      <c r="A42" s="118"/>
      <c r="B42" s="5">
        <f>'Ενδεικτ. προϋπολογισμός'!B48</f>
        <v>18</v>
      </c>
      <c r="C42" s="6" t="str">
        <f>'Ενδεικτ. προϋπολογισμός'!C48</f>
        <v xml:space="preserve">Μανσόν κομπλέ για σωλήνες PVC κατά ISO 1452, PN 16 atm , DN125 </v>
      </c>
      <c r="D42" s="6" t="str">
        <f t="shared" si="0"/>
        <v xml:space="preserve">Μανσόν κομπλέ για σωλήνες PVC κατά ISO 1452, PN 16 atm , DN125 </v>
      </c>
    </row>
    <row r="43" spans="1:4" ht="33" customHeight="1" x14ac:dyDescent="0.25">
      <c r="A43" s="118"/>
      <c r="B43" s="5">
        <f>'Ενδεικτ. προϋπολογισμός'!B49</f>
        <v>19</v>
      </c>
      <c r="C43" s="6" t="str">
        <f>'Ενδεικτ. προϋπολογισμός'!C49</f>
        <v xml:space="preserve">Μανσόν κομπλέ για σωλήνες PVC κατά ISO 1452, PN 16 atm , DN140 </v>
      </c>
      <c r="D43" s="6" t="str">
        <f t="shared" si="0"/>
        <v xml:space="preserve">Μανσόν κομπλέ για σωλήνες PVC κατά ISO 1452, PN 16 atm , DN140 </v>
      </c>
    </row>
    <row r="44" spans="1:4" ht="33" customHeight="1" x14ac:dyDescent="0.25">
      <c r="A44" s="118"/>
      <c r="B44" s="5">
        <f>'Ενδεικτ. προϋπολογισμός'!B50</f>
        <v>20</v>
      </c>
      <c r="C44" s="6" t="str">
        <f>'Ενδεικτ. προϋπολογισμός'!C50</f>
        <v>Μανσόν κομπλέ για σωλήνες PVC κατά ISO 1452, PN 16 atm , DN160</v>
      </c>
      <c r="D44" s="6" t="str">
        <f t="shared" si="0"/>
        <v>Μανσόν κομπλέ για σωλήνες PVC κατά ISO 1452, PN 16 atm , DN160</v>
      </c>
    </row>
    <row r="45" spans="1:4" ht="38.25" x14ac:dyDescent="0.25">
      <c r="A45" s="118"/>
      <c r="B45" s="5">
        <f>'Ενδεικτ. προϋπολογισμός'!B51</f>
        <v>21</v>
      </c>
      <c r="C45" s="6" t="str">
        <f>'Ενδεικτ. προϋπολογισμός'!C51</f>
        <v xml:space="preserve">Μανσόν κομπλέ για σωλήνες PVC κατά ISO 1452, PN 16 atm , DN200 </v>
      </c>
      <c r="D45" s="6" t="str">
        <f t="shared" si="0"/>
        <v xml:space="preserve">Μανσόν κομπλέ για σωλήνες PVC κατά ISO 1452, PN 16 atm , DN200 </v>
      </c>
    </row>
    <row r="46" spans="1:4" ht="38.25" x14ac:dyDescent="0.25">
      <c r="A46" s="118"/>
      <c r="B46" s="5">
        <f>'Ενδεικτ. προϋπολογισμός'!B52</f>
        <v>22</v>
      </c>
      <c r="C46" s="6" t="str">
        <f>'Ενδεικτ. προϋπολογισμός'!C52</f>
        <v xml:space="preserve">Σέλα παροχής ελατού χυτοσιδητού   Ø 160 x 3" (χρώματος Μπλε ) με  4 βίδες για σωλήνα PVC, PN 16 atm </v>
      </c>
      <c r="D46" s="6" t="str">
        <f t="shared" si="0"/>
        <v xml:space="preserve">Σέλα παροχής ελατού χυτοσιδητού   Ø 160 x 3" (χρώματος Μπλε ) με  4 βίδες για σωλήνα PVC, PN 16 atm </v>
      </c>
    </row>
    <row r="47" spans="1:4" ht="38.25" x14ac:dyDescent="0.25">
      <c r="A47" s="118"/>
      <c r="B47" s="5">
        <f>'Ενδεικτ. προϋπολογισμός'!B53</f>
        <v>23</v>
      </c>
      <c r="C47" s="6" t="str">
        <f>'Ενδεικτ. προϋπολογισμός'!C53</f>
        <v xml:space="preserve">Σέλα παροχής ελατού χυτοσιδητού   Ø 140 x 3" (χρώματος Μπλε ) με  4 βίδες για σωλήνα PVC, PN 16 atm </v>
      </c>
      <c r="D47" s="6" t="str">
        <f t="shared" si="0"/>
        <v xml:space="preserve">Σέλα παροχής ελατού χυτοσιδητού   Ø 140 x 3" (χρώματος Μπλε ) με  4 βίδες για σωλήνα PVC, PN 16 atm </v>
      </c>
    </row>
    <row r="48" spans="1:4" ht="38.25" x14ac:dyDescent="0.25">
      <c r="A48" s="118"/>
      <c r="B48" s="5">
        <f>'Ενδεικτ. προϋπολογισμός'!B54</f>
        <v>24</v>
      </c>
      <c r="C48" s="6" t="str">
        <f>'Ενδεικτ. προϋπολογισμός'!C54</f>
        <v xml:space="preserve">Σέλα παροχής ελατού χυτοσιδητού   Ø 125 x 3" (χρώματος Μπλε ) με  4 βίδες για σωλήνα PVC, PN 16 atm </v>
      </c>
      <c r="D48" s="6" t="str">
        <f t="shared" si="0"/>
        <v xml:space="preserve">Σέλα παροχής ελατού χυτοσιδητού   Ø 125 x 3" (χρώματος Μπλε ) με  4 βίδες για σωλήνα PVC, PN 16 atm </v>
      </c>
    </row>
    <row r="49" spans="1:4" ht="38.25" x14ac:dyDescent="0.25">
      <c r="A49" s="118"/>
      <c r="B49" s="5">
        <f>'Ενδεικτ. προϋπολογισμός'!B55</f>
        <v>25</v>
      </c>
      <c r="C49" s="6" t="str">
        <f>'Ενδεικτ. προϋπολογισμός'!C55</f>
        <v xml:space="preserve">Σέλα παροχής ελατού χυτοσιδητού   Ø 110 x 3" (χρώματος Μπλε ) με  4 βίδες για σωλήνα PVC, PN 16 atm </v>
      </c>
      <c r="D49" s="6" t="str">
        <f t="shared" si="0"/>
        <v xml:space="preserve">Σέλα παροχής ελατού χυτοσιδητού   Ø 110 x 3" (χρώματος Μπλε ) με  4 βίδες για σωλήνα PVC, PN 16 atm </v>
      </c>
    </row>
    <row r="50" spans="1:4" ht="38.25" x14ac:dyDescent="0.25">
      <c r="A50" s="118"/>
      <c r="B50" s="5">
        <f>'Ενδεικτ. προϋπολογισμός'!B56</f>
        <v>26</v>
      </c>
      <c r="C50" s="6" t="str">
        <f>'Ενδεικτ. προϋπολογισμός'!C56</f>
        <v xml:space="preserve">Σέλα παροχής ελατού χυτοσιδητού   Ø 90 x 3" (χρώματος Μπλε ) με  4 βίδες για σωλήνα PVC, PN 16 atm </v>
      </c>
      <c r="D50" s="6" t="str">
        <f t="shared" si="0"/>
        <v xml:space="preserve">Σέλα παροχής ελατού χυτοσιδητού   Ø 90 x 3" (χρώματος Μπλε ) με  4 βίδες για σωλήνα PVC, PN 16 atm </v>
      </c>
    </row>
    <row r="51" spans="1:4" ht="38.25" x14ac:dyDescent="0.25">
      <c r="A51" s="118"/>
      <c r="B51" s="5">
        <f>'Ενδεικτ. προϋπολογισμός'!B57</f>
        <v>27</v>
      </c>
      <c r="C51" s="6" t="str">
        <f>'Ενδεικτ. προϋπολογισμός'!C57</f>
        <v xml:space="preserve">Σέλα παροχής ελατού χυτοσιδητού   Ø 250 x 2" (χρώματος Μπλε ) με  4 βίδες για σωλήνα PVC, PN 16 atm </v>
      </c>
      <c r="D51" s="6" t="str">
        <f t="shared" si="0"/>
        <v xml:space="preserve">Σέλα παροχής ελατού χυτοσιδητού   Ø 250 x 2" (χρώματος Μπλε ) με  4 βίδες για σωλήνα PVC, PN 16 atm </v>
      </c>
    </row>
    <row r="52" spans="1:4" ht="38.25" x14ac:dyDescent="0.25">
      <c r="A52" s="118"/>
      <c r="B52" s="5">
        <f>'Ενδεικτ. προϋπολογισμός'!B58</f>
        <v>28</v>
      </c>
      <c r="C52" s="6" t="str">
        <f>'Ενδεικτ. προϋπολογισμός'!C58</f>
        <v xml:space="preserve">Σέλα παροχής ελατού χυτοσιδητού   Ø 150 x 2" (χρώματος Μπλε ) με  4 βίδες για σωλήνα PVC, PN 16 atm </v>
      </c>
      <c r="D52" s="6" t="str">
        <f t="shared" si="0"/>
        <v xml:space="preserve">Σέλα παροχής ελατού χυτοσιδητού   Ø 150 x 2" (χρώματος Μπλε ) με  4 βίδες για σωλήνα PVC, PN 16 atm </v>
      </c>
    </row>
    <row r="53" spans="1:4" ht="25.5" x14ac:dyDescent="0.25">
      <c r="A53" s="118"/>
      <c r="B53" s="5">
        <f>'Ενδεικτ. προϋπολογισμός'!B59</f>
        <v>29</v>
      </c>
      <c r="C53" s="6" t="str">
        <f>'Ενδεικτ. προϋπολογισμός'!C59</f>
        <v xml:space="preserve">Συστολή  από  3΄΄ σε  2 ½"  γαλβανιζέ τύπου Αγγλίας </v>
      </c>
      <c r="D53" s="6" t="str">
        <f t="shared" si="0"/>
        <v xml:space="preserve">Συστολή  από  3΄΄ σε  2 ½"  γαλβανιζέ τύπου Αγγλίας </v>
      </c>
    </row>
    <row r="54" spans="1:4" ht="25.5" x14ac:dyDescent="0.25">
      <c r="A54" s="118"/>
      <c r="B54" s="5">
        <f>'Ενδεικτ. προϋπολογισμός'!B60</f>
        <v>30</v>
      </c>
      <c r="C54" s="6" t="str">
        <f>'Ενδεικτ. προϋπολογισμός'!C60</f>
        <v xml:space="preserve">Συστολές από 3΄΄ σε  2 ½"  γαλβανιζέ τύπου Αμερικής </v>
      </c>
      <c r="D54" s="6" t="str">
        <f t="shared" si="0"/>
        <v xml:space="preserve">Συστολές από 3΄΄ σε  2 ½"  γαλβανιζέ τύπου Αμερικής </v>
      </c>
    </row>
    <row r="55" spans="1:4" x14ac:dyDescent="0.25">
      <c r="A55" s="118"/>
      <c r="B55" s="5">
        <f>'Ενδεικτ. προϋπολογισμός'!B61</f>
        <v>31</v>
      </c>
      <c r="C55" s="6" t="str">
        <f>'Ενδεικτ. προϋπολογισμός'!C61</f>
        <v>Μούφες γαλβανιζέ κορδωνάτες 3''</v>
      </c>
      <c r="D55" s="6" t="str">
        <f t="shared" si="0"/>
        <v>Μούφες γαλβανιζέ κορδωνάτες 3''</v>
      </c>
    </row>
    <row r="56" spans="1:4" x14ac:dyDescent="0.25">
      <c r="A56" s="118"/>
      <c r="B56" s="5">
        <f>'Ενδεικτ. προϋπολογισμός'!B62</f>
        <v>32</v>
      </c>
      <c r="C56" s="6" t="str">
        <f>'Ενδεικτ. προϋπολογισμός'!C62</f>
        <v>Μούφες γαλβανιζέ κορδωνάτες  2 ½"</v>
      </c>
      <c r="D56" s="6" t="str">
        <f t="shared" si="0"/>
        <v>Μούφες γαλβανιζέ κορδωνάτες  2 ½"</v>
      </c>
    </row>
    <row r="57" spans="1:4" x14ac:dyDescent="0.25">
      <c r="A57" s="118"/>
      <c r="B57" s="5">
        <f>'Ενδεικτ. προϋπολογισμός'!B63</f>
        <v>33</v>
      </c>
      <c r="C57" s="6" t="str">
        <f>'Ενδεικτ. προϋπολογισμός'!C63</f>
        <v>Μούφες χωρίς κορδώνι  3''</v>
      </c>
      <c r="D57" s="6" t="str">
        <f t="shared" si="0"/>
        <v>Μούφες χωρίς κορδώνι  3''</v>
      </c>
    </row>
    <row r="58" spans="1:4" x14ac:dyDescent="0.25">
      <c r="A58" s="118"/>
      <c r="B58" s="5">
        <f>'Ενδεικτ. προϋπολογισμός'!B64</f>
        <v>34</v>
      </c>
      <c r="C58" s="6" t="str">
        <f>'Ενδεικτ. προϋπολογισμός'!C64</f>
        <v>Μούφες χωρίς κορδώνι  2 ½"</v>
      </c>
      <c r="D58" s="6" t="str">
        <f t="shared" si="0"/>
        <v>Μούφες χωρίς κορδώνι  2 ½"</v>
      </c>
    </row>
    <row r="59" spans="1:4" x14ac:dyDescent="0.25">
      <c r="A59" s="118"/>
      <c r="B59" s="5">
        <f>'Ενδεικτ. προϋπολογισμός'!B65</f>
        <v>35</v>
      </c>
      <c r="C59" s="6" t="str">
        <f>'Ενδεικτ. προϋπολογισμός'!C65</f>
        <v>Τάπες αρσενικές γαλβανιζέ 3''</v>
      </c>
      <c r="D59" s="6" t="str">
        <f t="shared" si="0"/>
        <v>Τάπες αρσενικές γαλβανιζέ 3''</v>
      </c>
    </row>
    <row r="60" spans="1:4" x14ac:dyDescent="0.25">
      <c r="A60" s="118"/>
      <c r="B60" s="5">
        <f>'Ενδεικτ. προϋπολογισμός'!B66</f>
        <v>36</v>
      </c>
      <c r="C60" s="6" t="str">
        <f>'Ενδεικτ. προϋπολογισμός'!C66</f>
        <v>Τάπες θηλυκές γαλβανιζέ 3''</v>
      </c>
      <c r="D60" s="6" t="str">
        <f t="shared" si="0"/>
        <v>Τάπες θηλυκές γαλβανιζέ 3''</v>
      </c>
    </row>
    <row r="61" spans="1:4" x14ac:dyDescent="0.25">
      <c r="A61" s="118"/>
      <c r="B61" s="5">
        <f>'Ενδεικτ. προϋπολογισμός'!B67</f>
        <v>37</v>
      </c>
      <c r="C61" s="6" t="str">
        <f>'Ενδεικτ. προϋπολογισμός'!C67</f>
        <v>Τάπες αρσενικές γαλβανιζέ 2 ½"</v>
      </c>
      <c r="D61" s="6" t="str">
        <f t="shared" si="0"/>
        <v>Τάπες αρσενικές γαλβανιζέ 2 ½"</v>
      </c>
    </row>
    <row r="62" spans="1:4" x14ac:dyDescent="0.25">
      <c r="A62" s="118"/>
      <c r="B62" s="5">
        <f>'Ενδεικτ. προϋπολογισμός'!B68</f>
        <v>38</v>
      </c>
      <c r="C62" s="6" t="str">
        <f>'Ενδεικτ. προϋπολογισμός'!C68</f>
        <v>Τάπες θηλυκές γαλβανιζέ 2 ½"</v>
      </c>
      <c r="D62" s="6" t="str">
        <f t="shared" si="0"/>
        <v>Τάπες θηλυκές γαλβανιζέ 2 ½"</v>
      </c>
    </row>
    <row r="63" spans="1:4" x14ac:dyDescent="0.25">
      <c r="A63" s="118"/>
      <c r="B63" s="5">
        <f>'Ενδεικτ. προϋπολογισμός'!B69</f>
        <v>39</v>
      </c>
      <c r="C63" s="6" t="str">
        <f>'Ενδεικτ. προϋπολογισμός'!C69</f>
        <v xml:space="preserve">Γωνίες γαλβανιζέ 90ο μοίρες Θηλυκές 3'' </v>
      </c>
      <c r="D63" s="6" t="str">
        <f t="shared" si="0"/>
        <v xml:space="preserve">Γωνίες γαλβανιζέ 90ο μοίρες Θηλυκές 3'' </v>
      </c>
    </row>
    <row r="64" spans="1:4" x14ac:dyDescent="0.25">
      <c r="A64" s="118"/>
      <c r="B64" s="5">
        <f>'Ενδεικτ. προϋπολογισμός'!B70</f>
        <v>40</v>
      </c>
      <c r="C64" s="6" t="str">
        <f>'Ενδεικτ. προϋπολογισμός'!C70</f>
        <v xml:space="preserve">Γωνίες γαλβανιζέ 90ο μοίρες Θηλυκές   2 ½"' </v>
      </c>
      <c r="D64" s="6" t="str">
        <f t="shared" si="0"/>
        <v xml:space="preserve">Γωνίες γαλβανιζέ 90ο μοίρες Θηλυκές   2 ½"' </v>
      </c>
    </row>
    <row r="65" spans="1:4" x14ac:dyDescent="0.25">
      <c r="A65" s="118"/>
      <c r="B65" s="5">
        <f>'Ενδεικτ. προϋπολογισμός'!B71</f>
        <v>41</v>
      </c>
      <c r="C65" s="6" t="str">
        <f>'Ενδεικτ. προϋπολογισμός'!C71</f>
        <v>Νιπέλ γαλβανιζέ 3''</v>
      </c>
      <c r="D65" s="6" t="str">
        <f t="shared" si="0"/>
        <v>Νιπέλ γαλβανιζέ 3''</v>
      </c>
    </row>
    <row r="66" spans="1:4" x14ac:dyDescent="0.25">
      <c r="A66" s="118"/>
      <c r="B66" s="5">
        <f>'Ενδεικτ. προϋπολογισμός'!B72</f>
        <v>42</v>
      </c>
      <c r="C66" s="6" t="str">
        <f>'Ενδεικτ. προϋπολογισμός'!C72</f>
        <v>Νιπέλ γαλβανιζέ 2 ½"</v>
      </c>
      <c r="D66" s="6" t="str">
        <f t="shared" si="0"/>
        <v>Νιπέλ γαλβανιζέ 2 ½"</v>
      </c>
    </row>
    <row r="67" spans="1:4" x14ac:dyDescent="0.25">
      <c r="A67" s="118"/>
      <c r="B67" s="5">
        <f>'Ενδεικτ. προϋπολογισμός'!B73</f>
        <v>43</v>
      </c>
      <c r="C67" s="6" t="str">
        <f>'Ενδεικτ. προϋπολογισμός'!C73</f>
        <v>Νιπέλ γαλβανιζέ 2 ''</v>
      </c>
      <c r="D67" s="6" t="str">
        <f t="shared" si="0"/>
        <v>Νιπέλ γαλβανιζέ 2 ''</v>
      </c>
    </row>
    <row r="68" spans="1:4" ht="38.25" x14ac:dyDescent="0.25">
      <c r="A68" s="118"/>
      <c r="B68" s="5">
        <f>'Ενδεικτ. προϋπολογισμός'!B74</f>
        <v>44</v>
      </c>
      <c r="C68" s="6" t="str">
        <f>'Ενδεικτ. προϋπολογισμός'!C74</f>
        <v>Σωλήνας άδρευσης - υδρευσης άδρευσης των 6m από σκληρό PVC (χρώματος γκρι σκούρο) κομπλέ, κατά ΕΛΟΤ 1401, PN 10atm  DN 140</v>
      </c>
      <c r="D68" s="6" t="str">
        <f t="shared" si="0"/>
        <v>Σωλήνας άδρευσης - υδρευσης άδρευσης των 6m από σκληρό PVC (χρώματος γκρι σκούρο) κομπλέ, κατά ΕΛΟΤ 1401, PN 10atm  DN 140</v>
      </c>
    </row>
    <row r="69" spans="1:4" ht="38.25" x14ac:dyDescent="0.25">
      <c r="A69" s="118"/>
      <c r="B69" s="5">
        <f>'Ενδεικτ. προϋπολογισμός'!B75</f>
        <v>45</v>
      </c>
      <c r="C69" s="6" t="str">
        <f>'Ενδεικτ. προϋπολογισμός'!C75</f>
        <v>Σωλήνας άδρευσης - υδρευσης άδρευσης των 6m από σκληρό PVC (χρώματος γκρι σκούρο) κομπλέ, κατά ΕΛΟΤ 1401, PN 10atm  DN 160</v>
      </c>
      <c r="D69" s="6" t="str">
        <f t="shared" si="0"/>
        <v>Σωλήνας άδρευσης - υδρευσης άδρευσης των 6m από σκληρό PVC (χρώματος γκρι σκούρο) κομπλέ, κατά ΕΛΟΤ 1401, PN 10atm  DN 160</v>
      </c>
    </row>
    <row r="70" spans="1:4" ht="38.25" x14ac:dyDescent="0.25">
      <c r="A70" s="118"/>
      <c r="B70" s="5">
        <f>'Ενδεικτ. προϋπολογισμός'!B76</f>
        <v>46</v>
      </c>
      <c r="C70" s="6" t="str">
        <f>'Ενδεικτ. προϋπολογισμός'!C76</f>
        <v>Σωλήνας άδρευσης - υδρευσης άδρευσης των 6m από σκληρό PVC (χρώματος γκρι σκούρο) κομπλέ, κατά ΕΛΟΤ 1401, PN 10atm  DN 200</v>
      </c>
      <c r="D70" s="6" t="str">
        <f t="shared" si="0"/>
        <v>Σωλήνας άδρευσης - υδρευσης άδρευσης των 6m από σκληρό PVC (χρώματος γκρι σκούρο) κομπλέ, κατά ΕΛΟΤ 1401, PN 10atm  DN 200</v>
      </c>
    </row>
    <row r="71" spans="1:4" ht="38.25" x14ac:dyDescent="0.25">
      <c r="A71" s="118"/>
      <c r="B71" s="5">
        <f>'Ενδεικτ. προϋπολογισμός'!B77</f>
        <v>47</v>
      </c>
      <c r="C71" s="6" t="str">
        <f>'Ενδεικτ. προϋπολογισμός'!C77</f>
        <v>Σωλήνας άδρευσης - υδρευσης άδρευσης των 6m από σκληρό PVC (χρώματος γκρι σκούρο) κομπλέ, κατά ΕΛΟΤ 1401, PN 10atm  DN 250</v>
      </c>
      <c r="D71" s="6" t="str">
        <f t="shared" si="0"/>
        <v>Σωλήνας άδρευσης - υδρευσης άδρευσης των 6m από σκληρό PVC (χρώματος γκρι σκούρο) κομπλέ, κατά ΕΛΟΤ 1401, PN 10atm  DN 250</v>
      </c>
    </row>
    <row r="72" spans="1:4" ht="38.25" x14ac:dyDescent="0.25">
      <c r="A72" s="118"/>
      <c r="B72" s="5">
        <f>'Ενδεικτ. προϋπολογισμός'!B78</f>
        <v>48</v>
      </c>
      <c r="C72" s="6" t="str">
        <f>'Ενδεικτ. προϋπολογισμός'!C78</f>
        <v>Σωλήνας άδρευσης - υδρευσης άδρευσης των 6m από σκληρό PVC (χρώματος γκρι σκούρο) κομπλέ, κατά ΕΛΟΤ 1401, PN 10atm  DN 280</v>
      </c>
      <c r="D72" s="6" t="str">
        <f t="shared" si="0"/>
        <v>Σωλήνας άδρευσης - υδρευσης άδρευσης των 6m από σκληρό PVC (χρώματος γκρι σκούρο) κομπλέ, κατά ΕΛΟΤ 1401, PN 10atm  DN 280</v>
      </c>
    </row>
    <row r="73" spans="1:4" ht="38.25" x14ac:dyDescent="0.25">
      <c r="A73" s="119"/>
      <c r="B73" s="5">
        <f>'Ενδεικτ. προϋπολογισμός'!B79</f>
        <v>49</v>
      </c>
      <c r="C73" s="6" t="str">
        <f>'Ενδεικτ. προϋπολογισμός'!C79</f>
        <v>Σωλήνας άδρευσης - υδρευσης άδρευσης των 6m από σκληρό PVC (χρώματος γκρι σκούρο) κομπλέ, κατά ΕΛΟΤ 1401, PN 10atm  DN 355</v>
      </c>
      <c r="D73" s="6" t="str">
        <f t="shared" si="0"/>
        <v>Σωλήνας άδρευσης - υδρευσης άδρευσης των 6m από σκληρό PVC (χρώματος γκρι σκούρο) κομπλέ, κατά ΕΛΟΤ 1401, PN 10atm  DN 355</v>
      </c>
    </row>
    <row r="74" spans="1:4" ht="4.5" customHeight="1" x14ac:dyDescent="0.25">
      <c r="A74" s="31"/>
      <c r="B74" s="32"/>
      <c r="C74" s="33"/>
      <c r="D74" s="33"/>
    </row>
    <row r="75" spans="1:4" hidden="1" x14ac:dyDescent="0.25">
      <c r="A75" s="31"/>
      <c r="B75" s="32"/>
      <c r="C75" s="33"/>
      <c r="D75" s="33"/>
    </row>
    <row r="76" spans="1:4" hidden="1" x14ac:dyDescent="0.25">
      <c r="A76" s="31"/>
      <c r="B76" s="32"/>
      <c r="C76" s="33"/>
      <c r="D76" s="33"/>
    </row>
  </sheetData>
  <mergeCells count="6">
    <mergeCell ref="A1:D1"/>
    <mergeCell ref="A2:D2"/>
    <mergeCell ref="A23:D23"/>
    <mergeCell ref="A4:A14"/>
    <mergeCell ref="A15:A22"/>
    <mergeCell ref="A25:A73"/>
  </mergeCells>
  <phoneticPr fontId="17" type="noConversion"/>
  <pageMargins left="0.23622047244094491" right="0.23622047244094491" top="0" bottom="0"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3</vt:i4>
      </vt:variant>
      <vt:variant>
        <vt:lpstr>Καθορισμένες περιοχές</vt:lpstr>
      </vt:variant>
      <vt:variant>
        <vt:i4>2</vt:i4>
      </vt:variant>
    </vt:vector>
  </HeadingPairs>
  <TitlesOfParts>
    <vt:vector size="5" baseType="lpstr">
      <vt:lpstr>Ενδεικτ. προϋπολογισμός</vt:lpstr>
      <vt:lpstr>Οικονομική προσφορά</vt:lpstr>
      <vt:lpstr>τεχνικές προδιαγραφές</vt:lpstr>
      <vt:lpstr>'Ενδεικτ. προϋπολογισμός'!Print_Area</vt:lpstr>
      <vt:lpstr>'τεχνικές προδιαγραφές'!Print_Area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Μαρια</dc:creator>
  <cp:lastModifiedBy>user</cp:lastModifiedBy>
  <cp:lastPrinted>2023-04-04T10:22:06Z</cp:lastPrinted>
  <dcterms:created xsi:type="dcterms:W3CDTF">2014-03-18T06:27:27Z</dcterms:created>
  <dcterms:modified xsi:type="dcterms:W3CDTF">2023-04-04T10:23:22Z</dcterms:modified>
</cp:coreProperties>
</file>