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D:\Desktop\2021 ΕΛΕΝΗ\ΣΥΝΟΠΤΙΚΟΙ\ΑΡΔΕΥΤΙΚΟ ΥΛΙΚΟ\"/>
    </mc:Choice>
  </mc:AlternateContent>
  <xr:revisionPtr revIDLastSave="0" documentId="13_ncr:1_{9F8FE9E7-253E-4AEB-8025-E6F4079F9D49}" xr6:coauthVersionLast="46" xr6:coauthVersionMax="46" xr10:uidLastSave="{00000000-0000-0000-0000-000000000000}"/>
  <bookViews>
    <workbookView xWindow="-120" yWindow="-120" windowWidth="25440" windowHeight="15390" activeTab="2" xr2:uid="{00000000-000D-0000-FFFF-FFFF00000000}"/>
  </bookViews>
  <sheets>
    <sheet name="Ενδεικτ. προϋπολογισμός" sheetId="1" r:id="rId1"/>
    <sheet name="Οικονομική προσφορά" sheetId="2" r:id="rId2"/>
    <sheet name="τεχνικές προδιαγραφές" sheetId="3" r:id="rId3"/>
  </sheets>
  <definedNames>
    <definedName name="_xlnm.Print_Area" localSheetId="0">'Ενδεικτ. προϋπολογισμός'!$A$1:$J$104</definedName>
    <definedName name="_xlnm.Print_Area" localSheetId="2">'τεχνικές προδιαγραφές'!$A$1:$D$88</definedName>
  </definedNames>
  <calcPr calcId="181029"/>
</workbook>
</file>

<file path=xl/calcChain.xml><?xml version="1.0" encoding="utf-8"?>
<calcChain xmlns="http://schemas.openxmlformats.org/spreadsheetml/2006/main">
  <c r="A29" i="3" l="1"/>
  <c r="A44" i="3" s="1"/>
  <c r="A66" i="3" s="1"/>
  <c r="H6" i="1" l="1"/>
  <c r="H17" i="1"/>
  <c r="H18" i="1"/>
  <c r="H19" i="1"/>
  <c r="H20" i="1"/>
  <c r="H21" i="1"/>
  <c r="H22" i="1"/>
  <c r="H23" i="1"/>
  <c r="H24" i="1"/>
  <c r="H25" i="1"/>
  <c r="H26" i="1"/>
  <c r="H27" i="1"/>
  <c r="H7" i="1"/>
  <c r="H8" i="1"/>
  <c r="H9" i="1"/>
  <c r="H10" i="1"/>
  <c r="H11" i="1"/>
  <c r="H12" i="1"/>
  <c r="H13" i="1"/>
  <c r="H14" i="1"/>
  <c r="H15" i="1"/>
  <c r="H16" i="1"/>
  <c r="I22" i="1"/>
  <c r="E21" i="2" s="1"/>
  <c r="G27" i="1"/>
  <c r="G26" i="1"/>
  <c r="C23" i="3"/>
  <c r="C24" i="3"/>
  <c r="C25" i="3"/>
  <c r="B23" i="3"/>
  <c r="B24" i="3"/>
  <c r="B25" i="3"/>
  <c r="F24" i="2"/>
  <c r="F25" i="2"/>
  <c r="F26" i="2"/>
  <c r="D24" i="2"/>
  <c r="D25" i="2"/>
  <c r="D26" i="2"/>
  <c r="C24" i="2"/>
  <c r="C25" i="2"/>
  <c r="C26" i="2"/>
  <c r="B24" i="2"/>
  <c r="B25" i="2"/>
  <c r="B26" i="2"/>
  <c r="I27" i="1"/>
  <c r="E26" i="2" s="1"/>
  <c r="I26" i="1"/>
  <c r="E25" i="2" s="1"/>
  <c r="I25" i="1"/>
  <c r="E24" i="2" s="1"/>
  <c r="G25" i="1"/>
  <c r="F23" i="2"/>
  <c r="D23" i="2"/>
  <c r="C23" i="2"/>
  <c r="B23" i="2"/>
  <c r="C22" i="3"/>
  <c r="B22" i="3"/>
  <c r="I24" i="1"/>
  <c r="E23" i="2" s="1"/>
  <c r="G24" i="1"/>
  <c r="C20" i="3"/>
  <c r="C21" i="3"/>
  <c r="F19" i="2"/>
  <c r="F20" i="2"/>
  <c r="F21" i="2"/>
  <c r="F22" i="2"/>
  <c r="D22" i="2"/>
  <c r="D21" i="2"/>
  <c r="D20" i="2"/>
  <c r="D19" i="2"/>
  <c r="C19" i="2"/>
  <c r="C20" i="2"/>
  <c r="C21" i="2"/>
  <c r="C22" i="2"/>
  <c r="B19" i="2"/>
  <c r="B20" i="2"/>
  <c r="B21" i="2"/>
  <c r="B22" i="2"/>
  <c r="I23" i="1"/>
  <c r="E22" i="2" s="1"/>
  <c r="G23" i="1"/>
  <c r="G22" i="1"/>
  <c r="G21" i="1"/>
  <c r="G20" i="1"/>
  <c r="I21" i="1"/>
  <c r="E20" i="2" s="1"/>
  <c r="I20" i="1"/>
  <c r="E19" i="2" s="1"/>
  <c r="C18" i="3"/>
  <c r="C19" i="3"/>
  <c r="C16" i="3"/>
  <c r="C17" i="3"/>
  <c r="B5" i="3"/>
  <c r="B6" i="3"/>
  <c r="B7" i="3"/>
  <c r="B8" i="3"/>
  <c r="B9" i="3"/>
  <c r="B10" i="3"/>
  <c r="B11" i="3"/>
  <c r="B12" i="3"/>
  <c r="B13" i="3"/>
  <c r="B14" i="3"/>
  <c r="B15" i="3"/>
  <c r="B16" i="3"/>
  <c r="B17" i="3"/>
  <c r="B18" i="3"/>
  <c r="B19" i="3"/>
  <c r="B20" i="3"/>
  <c r="B21" i="3"/>
  <c r="F17" i="2"/>
  <c r="F18" i="2"/>
  <c r="D17" i="2"/>
  <c r="D18" i="2"/>
  <c r="C17" i="2"/>
  <c r="C18" i="2"/>
  <c r="B17" i="2"/>
  <c r="B18" i="2"/>
  <c r="I19" i="1"/>
  <c r="E18" i="2" s="1"/>
  <c r="I18" i="1"/>
  <c r="E17" i="2" s="1"/>
  <c r="G19" i="1"/>
  <c r="G18" i="1"/>
  <c r="C13" i="3"/>
  <c r="C12" i="3"/>
  <c r="C14" i="3"/>
  <c r="C15" i="3"/>
  <c r="F14" i="2"/>
  <c r="F15" i="2"/>
  <c r="F16" i="2"/>
  <c r="D14" i="2"/>
  <c r="D15" i="2"/>
  <c r="D16" i="2"/>
  <c r="C14" i="2"/>
  <c r="C15" i="2"/>
  <c r="C16" i="2"/>
  <c r="B14" i="2"/>
  <c r="B15" i="2"/>
  <c r="B16" i="2"/>
  <c r="G17" i="1"/>
  <c r="G16" i="1"/>
  <c r="G15" i="1"/>
  <c r="I17" i="1"/>
  <c r="E16" i="2" s="1"/>
  <c r="I16" i="1"/>
  <c r="E15" i="2" s="1"/>
  <c r="I15" i="1"/>
  <c r="E14" i="2" s="1"/>
  <c r="F13" i="2"/>
  <c r="D13" i="2"/>
  <c r="C13" i="2"/>
  <c r="B13" i="2"/>
  <c r="I14" i="1"/>
  <c r="E13" i="2" s="1"/>
  <c r="G14" i="1"/>
  <c r="A4" i="3"/>
  <c r="A15" i="3" s="1"/>
  <c r="B4" i="3"/>
  <c r="C5" i="3"/>
  <c r="C6" i="3"/>
  <c r="C7" i="3"/>
  <c r="C8" i="3"/>
  <c r="C9" i="3"/>
  <c r="C10" i="3"/>
  <c r="C11" i="3"/>
  <c r="A5" i="2"/>
  <c r="B6" i="2"/>
  <c r="B7" i="2"/>
  <c r="B8" i="2"/>
  <c r="B9" i="2"/>
  <c r="B10" i="2"/>
  <c r="B11" i="2"/>
  <c r="B12" i="2"/>
  <c r="B5" i="2"/>
  <c r="C6" i="2"/>
  <c r="C7" i="2"/>
  <c r="C8" i="2"/>
  <c r="C9" i="2"/>
  <c r="C10" i="2"/>
  <c r="C11" i="2"/>
  <c r="C12" i="2"/>
  <c r="D6" i="2"/>
  <c r="D7" i="2"/>
  <c r="D8" i="2"/>
  <c r="D9" i="2"/>
  <c r="D10" i="2"/>
  <c r="D11" i="2"/>
  <c r="D12" i="2"/>
  <c r="D5" i="2"/>
  <c r="F6" i="2"/>
  <c r="F7" i="2"/>
  <c r="F8" i="2"/>
  <c r="F9" i="2"/>
  <c r="F10" i="2"/>
  <c r="F11" i="2"/>
  <c r="F12" i="2"/>
  <c r="I13" i="1"/>
  <c r="E12" i="2" s="1"/>
  <c r="I12" i="1"/>
  <c r="E11" i="2" s="1"/>
  <c r="G13" i="1"/>
  <c r="G12" i="1"/>
  <c r="I9" i="1"/>
  <c r="E8" i="2" s="1"/>
  <c r="I7" i="1"/>
  <c r="E6" i="2" s="1"/>
  <c r="G11" i="1"/>
  <c r="G10" i="1"/>
  <c r="G9" i="1"/>
  <c r="G8" i="1"/>
  <c r="G7" i="1"/>
  <c r="I6" i="1"/>
  <c r="C4" i="3"/>
  <c r="C5" i="2"/>
  <c r="F34" i="2" l="1"/>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33" i="2"/>
  <c r="B34" i="2"/>
  <c r="B33" i="2"/>
  <c r="A33" i="2"/>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s="1"/>
  <c r="C56" i="3"/>
  <c r="D56" i="3" s="1"/>
  <c r="C57" i="3"/>
  <c r="D57" i="3" s="1"/>
  <c r="C58" i="3"/>
  <c r="D58" i="3" s="1"/>
  <c r="C59" i="3"/>
  <c r="D59" i="3" s="1"/>
  <c r="C60" i="3"/>
  <c r="D60" i="3" s="1"/>
  <c r="C61" i="3"/>
  <c r="D61" i="3" s="1"/>
  <c r="C62" i="3"/>
  <c r="D62" i="3" s="1"/>
  <c r="C63" i="3"/>
  <c r="D63" i="3" s="1"/>
  <c r="C64" i="3"/>
  <c r="D64" i="3" s="1"/>
  <c r="C65" i="3"/>
  <c r="D65" i="3" s="1"/>
  <c r="C66" i="3"/>
  <c r="D66" i="3" s="1"/>
  <c r="C67" i="3"/>
  <c r="D67" i="3" s="1"/>
  <c r="C68" i="3"/>
  <c r="D68" i="3" s="1"/>
  <c r="C69" i="3"/>
  <c r="D69" i="3" s="1"/>
  <c r="C70" i="3"/>
  <c r="D70" i="3" s="1"/>
  <c r="C71" i="3"/>
  <c r="D71" i="3" s="1"/>
  <c r="C72" i="3"/>
  <c r="D72" i="3" s="1"/>
  <c r="B29" i="3"/>
  <c r="B28" i="3"/>
  <c r="C28" i="3"/>
  <c r="D28" i="3" s="1"/>
  <c r="I41" i="1"/>
  <c r="E40" i="2" s="1"/>
  <c r="I42" i="1"/>
  <c r="E41" i="2" s="1"/>
  <c r="H65" i="1"/>
  <c r="H66" i="1"/>
  <c r="G65" i="1"/>
  <c r="G66" i="1"/>
  <c r="I66" i="1"/>
  <c r="E65" i="2" s="1"/>
  <c r="I65" i="1"/>
  <c r="E64" i="2" s="1"/>
  <c r="H63" i="1"/>
  <c r="H64" i="1"/>
  <c r="G63" i="1"/>
  <c r="G64" i="1"/>
  <c r="I64" i="1"/>
  <c r="E63" i="2" s="1"/>
  <c r="I63" i="1"/>
  <c r="E62" i="2" s="1"/>
  <c r="H61" i="1"/>
  <c r="H62" i="1"/>
  <c r="G61" i="1"/>
  <c r="G62" i="1"/>
  <c r="I62" i="1"/>
  <c r="E61" i="2" s="1"/>
  <c r="I61" i="1"/>
  <c r="E60" i="2" s="1"/>
  <c r="H60" i="1"/>
  <c r="I60" i="1"/>
  <c r="E59" i="2" s="1"/>
  <c r="G60" i="1"/>
  <c r="H59" i="1"/>
  <c r="G59" i="1"/>
  <c r="I59" i="1"/>
  <c r="E58" i="2" s="1"/>
  <c r="H58" i="1"/>
  <c r="G58" i="1"/>
  <c r="I58" i="1"/>
  <c r="E57" i="2" s="1"/>
  <c r="H57" i="1"/>
  <c r="G57" i="1"/>
  <c r="I57" i="1"/>
  <c r="E56" i="2" s="1"/>
  <c r="G56" i="1"/>
  <c r="H56" i="1"/>
  <c r="I56" i="1"/>
  <c r="E55" i="2" s="1"/>
  <c r="H53" i="1"/>
  <c r="G53" i="1"/>
  <c r="I53" i="1"/>
  <c r="E52" i="2" s="1"/>
  <c r="B36" i="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5" i="2" s="1"/>
  <c r="H41" i="1"/>
  <c r="H42" i="1"/>
  <c r="G41" i="1"/>
  <c r="G42" i="1"/>
  <c r="I74" i="1"/>
  <c r="E73" i="2" s="1"/>
  <c r="H74" i="1"/>
  <c r="G74" i="1"/>
  <c r="G34" i="1"/>
  <c r="B59" i="2" l="1"/>
  <c r="B43" i="2"/>
  <c r="B32" i="3"/>
  <c r="B63" i="2"/>
  <c r="B56" i="3"/>
  <c r="B40" i="3"/>
  <c r="B55" i="2"/>
  <c r="B39" i="2"/>
  <c r="B48" i="3"/>
  <c r="B47" i="2"/>
  <c r="B60" i="3"/>
  <c r="B44" i="3"/>
  <c r="B52" i="3"/>
  <c r="B36" i="3"/>
  <c r="B51" i="2"/>
  <c r="B35" i="2"/>
  <c r="B67" i="1"/>
  <c r="B59" i="3"/>
  <c r="B55" i="3"/>
  <c r="B51" i="3"/>
  <c r="B47" i="3"/>
  <c r="B43" i="3"/>
  <c r="B39" i="3"/>
  <c r="B35" i="3"/>
  <c r="B31" i="3"/>
  <c r="B62" i="2"/>
  <c r="B58" i="2"/>
  <c r="B54" i="2"/>
  <c r="B50" i="2"/>
  <c r="B46" i="2"/>
  <c r="B42" i="2"/>
  <c r="B38" i="2"/>
  <c r="B58" i="3"/>
  <c r="B54" i="3"/>
  <c r="B50" i="3"/>
  <c r="B46" i="3"/>
  <c r="B42" i="3"/>
  <c r="B38" i="3"/>
  <c r="B34" i="3"/>
  <c r="B30" i="3"/>
  <c r="B61" i="2"/>
  <c r="B57" i="2"/>
  <c r="B53" i="2"/>
  <c r="B49" i="2"/>
  <c r="B45" i="2"/>
  <c r="B41" i="2"/>
  <c r="B37" i="2"/>
  <c r="B57" i="3"/>
  <c r="B53" i="3"/>
  <c r="B49" i="3"/>
  <c r="B45" i="3"/>
  <c r="B41" i="3"/>
  <c r="B37" i="3"/>
  <c r="B33" i="3"/>
  <c r="B64" i="2"/>
  <c r="B60" i="2"/>
  <c r="B56" i="2"/>
  <c r="B52" i="2"/>
  <c r="B48" i="2"/>
  <c r="B44" i="2"/>
  <c r="B40" i="2"/>
  <c r="B36" i="2"/>
  <c r="F5" i="2"/>
  <c r="B68" i="1" l="1"/>
  <c r="B61" i="3"/>
  <c r="B66" i="2"/>
  <c r="B69" i="1" l="1"/>
  <c r="B62" i="3"/>
  <c r="B67" i="2"/>
  <c r="H43" i="1"/>
  <c r="H44" i="1"/>
  <c r="G43" i="1"/>
  <c r="G44" i="1"/>
  <c r="I43" i="1"/>
  <c r="E42" i="2" s="1"/>
  <c r="B70" i="1" l="1"/>
  <c r="B68" i="2"/>
  <c r="B63" i="3"/>
  <c r="I35" i="1"/>
  <c r="E34" i="2" s="1"/>
  <c r="I36" i="1"/>
  <c r="E35" i="2" s="1"/>
  <c r="I37" i="1"/>
  <c r="E36" i="2" s="1"/>
  <c r="I38" i="1"/>
  <c r="E37" i="2" s="1"/>
  <c r="I39" i="1"/>
  <c r="E38" i="2" s="1"/>
  <c r="I40" i="1"/>
  <c r="E39" i="2" s="1"/>
  <c r="I44" i="1"/>
  <c r="E43" i="2" s="1"/>
  <c r="I45" i="1"/>
  <c r="E44" i="2" s="1"/>
  <c r="I46" i="1"/>
  <c r="E45" i="2" s="1"/>
  <c r="I47" i="1"/>
  <c r="E46" i="2" s="1"/>
  <c r="I48" i="1"/>
  <c r="E47" i="2" s="1"/>
  <c r="I49" i="1"/>
  <c r="E48" i="2" s="1"/>
  <c r="I50" i="1"/>
  <c r="E49" i="2" s="1"/>
  <c r="I51" i="1"/>
  <c r="E50" i="2" s="1"/>
  <c r="I52" i="1"/>
  <c r="E51" i="2" s="1"/>
  <c r="I54" i="1"/>
  <c r="E53" i="2" s="1"/>
  <c r="I55" i="1"/>
  <c r="E54" i="2" s="1"/>
  <c r="I67" i="1"/>
  <c r="E66" i="2" s="1"/>
  <c r="I68" i="1"/>
  <c r="E67" i="2" s="1"/>
  <c r="I69" i="1"/>
  <c r="E68" i="2" s="1"/>
  <c r="I70" i="1"/>
  <c r="E69" i="2" s="1"/>
  <c r="I71" i="1"/>
  <c r="E70" i="2" s="1"/>
  <c r="I72" i="1"/>
  <c r="E71" i="2" s="1"/>
  <c r="I73" i="1"/>
  <c r="E72" i="2" s="1"/>
  <c r="I75" i="1"/>
  <c r="E74" i="2" s="1"/>
  <c r="I76" i="1"/>
  <c r="E75" i="2" s="1"/>
  <c r="I77" i="1"/>
  <c r="E76" i="2" s="1"/>
  <c r="I78" i="1"/>
  <c r="E77" i="2" s="1"/>
  <c r="I34" i="1"/>
  <c r="E33" i="2" s="1"/>
  <c r="H35" i="1"/>
  <c r="H36" i="1"/>
  <c r="H37" i="1"/>
  <c r="H38" i="1"/>
  <c r="H39" i="1"/>
  <c r="H40" i="1"/>
  <c r="H45" i="1"/>
  <c r="H46" i="1"/>
  <c r="H47" i="1"/>
  <c r="H48" i="1"/>
  <c r="H49" i="1"/>
  <c r="H50" i="1"/>
  <c r="H51" i="1"/>
  <c r="H52" i="1"/>
  <c r="H54" i="1"/>
  <c r="H55" i="1"/>
  <c r="H67" i="1"/>
  <c r="H68" i="1"/>
  <c r="H69" i="1"/>
  <c r="H70" i="1"/>
  <c r="H71" i="1"/>
  <c r="H72" i="1"/>
  <c r="H73" i="1"/>
  <c r="H75" i="1"/>
  <c r="H76" i="1"/>
  <c r="H77" i="1"/>
  <c r="H78" i="1"/>
  <c r="H34" i="1"/>
  <c r="G35" i="1"/>
  <c r="G36" i="1"/>
  <c r="G37" i="1"/>
  <c r="G38" i="1"/>
  <c r="G39" i="1"/>
  <c r="G40" i="1"/>
  <c r="G45" i="1"/>
  <c r="G46" i="1"/>
  <c r="G47" i="1"/>
  <c r="G48" i="1"/>
  <c r="G49" i="1"/>
  <c r="G50" i="1"/>
  <c r="G51" i="1"/>
  <c r="G52" i="1"/>
  <c r="G54" i="1"/>
  <c r="G55" i="1"/>
  <c r="G67" i="1"/>
  <c r="G68" i="1"/>
  <c r="G69" i="1"/>
  <c r="G70" i="1"/>
  <c r="G71" i="1"/>
  <c r="G72" i="1"/>
  <c r="G73" i="1"/>
  <c r="G75" i="1"/>
  <c r="G76" i="1"/>
  <c r="G77" i="1"/>
  <c r="G78" i="1"/>
  <c r="B71" i="1" l="1"/>
  <c r="B69" i="2"/>
  <c r="B64" i="3"/>
  <c r="G79" i="1"/>
  <c r="H79" i="1"/>
  <c r="I11" i="1"/>
  <c r="E10" i="2" s="1"/>
  <c r="I10" i="1"/>
  <c r="E9" i="2" s="1"/>
  <c r="I8" i="1"/>
  <c r="E7" i="2" s="1"/>
  <c r="E5" i="2"/>
  <c r="G6" i="1"/>
  <c r="B72" i="1" l="1"/>
  <c r="B65" i="3"/>
  <c r="B70" i="2"/>
  <c r="G28" i="1"/>
  <c r="H28" i="1"/>
  <c r="H85" i="1" s="1"/>
  <c r="J80" i="1"/>
  <c r="J81" i="1" s="1"/>
  <c r="B73" i="1" l="1"/>
  <c r="B66" i="3"/>
  <c r="B71" i="2"/>
  <c r="G85" i="1"/>
  <c r="G86" i="1" s="1"/>
  <c r="G87" i="1" s="1"/>
  <c r="J29" i="1"/>
  <c r="J30" i="1" s="1"/>
  <c r="H86" i="1"/>
  <c r="H87" i="1" s="1"/>
  <c r="B74" i="1" l="1"/>
  <c r="B72" i="2"/>
  <c r="B67" i="3"/>
  <c r="I89" i="1"/>
  <c r="I90" i="1" s="1"/>
  <c r="I91" i="1" s="1"/>
  <c r="B75" i="1" l="1"/>
  <c r="B68" i="3"/>
  <c r="B73" i="2"/>
  <c r="B76" i="1" l="1"/>
  <c r="B69" i="3"/>
  <c r="B74" i="2"/>
  <c r="B77" i="1" l="1"/>
  <c r="B75" i="2"/>
  <c r="B70" i="3"/>
  <c r="B78" i="1" l="1"/>
  <c r="B76" i="2"/>
  <c r="B71" i="3"/>
  <c r="B77" i="2" l="1"/>
  <c r="B72" i="3"/>
</calcChain>
</file>

<file path=xl/sharedStrings.xml><?xml version="1.0" encoding="utf-8"?>
<sst xmlns="http://schemas.openxmlformats.org/spreadsheetml/2006/main" count="242" uniqueCount="134">
  <si>
    <t>Τεμ.</t>
  </si>
  <si>
    <t>ΕΝΔΕΙΚΤΙΚΟΣ ΠΡΟΫΠΟΛΟΓΙΣΜΟΣ</t>
  </si>
  <si>
    <t>CPV</t>
  </si>
  <si>
    <t xml:space="preserve">α/α </t>
  </si>
  <si>
    <t>ΣΥΝ/ΚΗ ΠΟΣ/ΤΑ</t>
  </si>
  <si>
    <t xml:space="preserve">ΕΝΔ. ΤΙΜΗ € </t>
  </si>
  <si>
    <t>Τιμή  προσφοράς</t>
  </si>
  <si>
    <t>Σύνολο τιμής προσφοράς ανά το είδος</t>
  </si>
  <si>
    <t>Ο Προμηθευτής</t>
  </si>
  <si>
    <t>Υπογραφή &amp; Σφραγίδα</t>
  </si>
  <si>
    <t xml:space="preserve">Περιγραφή Υλικού </t>
  </si>
  <si>
    <t>43323000-3</t>
  </si>
  <si>
    <t xml:space="preserve">Ανάλυση Τεχνικών Προδιαγραφών Υλικού </t>
  </si>
  <si>
    <t xml:space="preserve">Αρδευτικό και υδραυλικό υλικό 2016 </t>
  </si>
  <si>
    <t xml:space="preserve">Σύνολο δαπάνης μελέτης χωρίς Φ.Π.Α. : </t>
  </si>
  <si>
    <t xml:space="preserve">Φ.Π.Α. 24 % : </t>
  </si>
  <si>
    <t xml:space="preserve">Σύνολο δαπάνης μελέτης με  Φ.Π.Α. 24 %  : </t>
  </si>
  <si>
    <t>Σταλάκτης καρφωτός ρυθμιζόμενος (συσκευασία 100 τεμ)  καρφωτοί σε σωλήνα άρδευσης  (κόκκινο κομβίο) 0-70 λιτ/ώρα</t>
  </si>
  <si>
    <t xml:space="preserve">Σωλήνας άρδευσης Φ25 </t>
  </si>
  <si>
    <t xml:space="preserve">Σωλήνας άρδευσης Φ32 </t>
  </si>
  <si>
    <t>ΔΑΠΑΝΗ ΑΝΑ ΚΩΔΙΚΟ</t>
  </si>
  <si>
    <t>ΠΟΣΟΤΗΤΕΣ ΑΝΑ ΚΩΔΙΚΟ</t>
  </si>
  <si>
    <t xml:space="preserve">Μανσόν κομπλέ για σωλήνες PVC κατά ISO 1452, PN 16 atm , DN63 </t>
  </si>
  <si>
    <t xml:space="preserve">Μανσόν κομπλέ για σωλήνες PVC κατά ISO 1452, PN 16 atm , DN90 </t>
  </si>
  <si>
    <t xml:space="preserve">Μανσόν κομπλέ για σωλήνες PVC κατά ISO 1452, PN 16 atm , DN110 </t>
  </si>
  <si>
    <t xml:space="preserve">Μανσόν κομπλέ για σωλήνες PVC κατά ISO 1452, PN 16 atm , DN125 </t>
  </si>
  <si>
    <t xml:space="preserve">Μανσόν κομπλέ για σωλήνες PVC κατά ISO 1452, PN 16 atm , DN200 </t>
  </si>
  <si>
    <t xml:space="preserve">Μανσόν κομπλέ για σωλήνες PVC κατά ISO 1452, PN 16 atm , DN140 </t>
  </si>
  <si>
    <t>Μανσόν κομπλέ για σωλήνες PVC κατά ISO 1452, PN 16 atm , DN160</t>
  </si>
  <si>
    <t>Σύνολο Δαπάνης ανά Κ.Α. :</t>
  </si>
  <si>
    <t xml:space="preserve">Σύνολο δαπάνης ανα Κ.Α. :  </t>
  </si>
  <si>
    <t xml:space="preserve">Φ.Π.Α. 24 %  ανα Κ.Α. :  </t>
  </si>
  <si>
    <t xml:space="preserve">Σύνολο δαπάνης ανα Κ.Α. με Φ.Π.Α.  24 % :  </t>
  </si>
  <si>
    <t xml:space="preserve">Μαστός σωλήνας  2 1/2 '' μήκους 1 μέτρου με εξωτερικό σπείρωμα και στις πλευρές  </t>
  </si>
  <si>
    <t xml:space="preserve">Μαστός σωλήνας  3 '' μήκους 1 μέτρου με εξωτερικό σπείρωμα και στις πλευρές  </t>
  </si>
  <si>
    <r>
      <t xml:space="preserve">Σωλήνας άδρευσης - υδρευσης άδρευσης των 6m από σκληρό PVC (χρώματος γκρι σκούρο) κομπλέ, κατά ΕΛΟΤ 1401, PN 10atm  </t>
    </r>
    <r>
      <rPr>
        <b/>
        <sz val="10"/>
        <rFont val="Times New Roman"/>
        <family val="1"/>
        <charset val="161"/>
      </rPr>
      <t>DN 200</t>
    </r>
  </si>
  <si>
    <r>
      <t xml:space="preserve">Σωλήνας άδρευσης - υδρευσης άδρευσης των 6m από σκληρό PVC (χρώματος γκρι σκούρο) κομπλέ, κατά ΕΛΟΤ 1401, PN 10atm  </t>
    </r>
    <r>
      <rPr>
        <b/>
        <sz val="10"/>
        <rFont val="Times New Roman"/>
        <family val="1"/>
        <charset val="161"/>
      </rPr>
      <t>DN 250</t>
    </r>
  </si>
  <si>
    <r>
      <t xml:space="preserve">Σωλήνας άδρευσης - υδρευσης άδρευσης των 6m από σκληρό PVC (χρώματος γκρι σκούρο) κομπλέ, κατά ΕΛΟΤ 1401, PN 10atm  </t>
    </r>
    <r>
      <rPr>
        <b/>
        <sz val="10"/>
        <rFont val="Times New Roman"/>
        <family val="1"/>
        <charset val="161"/>
      </rPr>
      <t>DN 280</t>
    </r>
  </si>
  <si>
    <r>
      <t xml:space="preserve">Σωλήνας άδρευσης - υδρευσης άδρευσης των 6m από σκληρό PVC (χρώματος γκρι σκούρο) κομπλέ, κατά ΕΛΟΤ 1401, PN 10atm  </t>
    </r>
    <r>
      <rPr>
        <b/>
        <sz val="10"/>
        <rFont val="Times New Roman"/>
        <family val="1"/>
        <charset val="161"/>
      </rPr>
      <t>DN 160</t>
    </r>
  </si>
  <si>
    <r>
      <t xml:space="preserve">Σωλήνας άδρευσης - υδρευσης άδρευσης των 6m από σκληρό PVC (χρώματος γκρι σκούρο) κομπλέ, κατά ΕΛΟΤ 1401, PN 10atm  </t>
    </r>
    <r>
      <rPr>
        <b/>
        <sz val="10"/>
        <rFont val="Times New Roman"/>
        <family val="1"/>
        <charset val="161"/>
      </rPr>
      <t>DN 140</t>
    </r>
  </si>
  <si>
    <r>
      <t xml:space="preserve">Σωλήνας άδρευσης - υδρευσης άδρευσης των 6m από σκληρό PVC (χρώματος γκρι σκούρο) κομπλέ, κατά ΕΛΟΤ 1401, PN 10atm  </t>
    </r>
    <r>
      <rPr>
        <b/>
        <sz val="10"/>
        <rFont val="Times New Roman"/>
        <family val="1"/>
        <charset val="161"/>
      </rPr>
      <t>DN 125</t>
    </r>
  </si>
  <si>
    <r>
      <t xml:space="preserve">Σωλήνας άδρευσης - υδρευσης άδρευσης των 6m από σκληρό PVC (χρώματος γκρι σκούρο) κομπλέ, κατά ΕΛΟΤ 1401, PN 10atm  </t>
    </r>
    <r>
      <rPr>
        <b/>
        <sz val="10"/>
        <rFont val="Times New Roman"/>
        <family val="1"/>
        <charset val="161"/>
      </rPr>
      <t>DN 110</t>
    </r>
  </si>
  <si>
    <r>
      <t xml:space="preserve">Σωλήνας άδρευσης - υδρευσης άδρευσης των 6m από σκληρό PVC (χρώματος γκρι σκούρο) κομπλέ, κατά ΕΛΟΤ 1401, PN 10atm  </t>
    </r>
    <r>
      <rPr>
        <b/>
        <sz val="10"/>
        <rFont val="Times New Roman"/>
        <family val="1"/>
        <charset val="161"/>
      </rPr>
      <t>DN 90</t>
    </r>
  </si>
  <si>
    <r>
      <t xml:space="preserve">Σωλήνας άδρευσης - υδρευσης άδρευσης των 6m από σκληρό PVC (χρώματος γκρι σκούρο) κομπλέ, κατά ΕΛΟΤ 1401, PN 10atm  </t>
    </r>
    <r>
      <rPr>
        <b/>
        <sz val="10"/>
        <rFont val="Times New Roman"/>
        <family val="1"/>
        <charset val="161"/>
      </rPr>
      <t>DN 63</t>
    </r>
  </si>
  <si>
    <t>ΤΜΗΜΑ 1</t>
  </si>
  <si>
    <t xml:space="preserve">Κ.Α. 35.6699.0003  </t>
  </si>
  <si>
    <t xml:space="preserve"> K.A. 25.6672.0002</t>
  </si>
  <si>
    <t>K.A. 25.6672.0002</t>
  </si>
  <si>
    <t>Συνολική Δαπάνη τμήμα 1  χωρίς Φ.Π.Α. :</t>
  </si>
  <si>
    <t>Συνολική Δαπάνη τμήμα 1  με Φ.Π.Α. :</t>
  </si>
  <si>
    <t>ΤΜΗΜΑ 2</t>
  </si>
  <si>
    <t>Συνολική Δαπάνη τμήμα  2  χωρίς Φ.Π.Α. :</t>
  </si>
  <si>
    <t>Συνολική Δαπάνη τμήμα  2  με  Φ.Π.Α. :</t>
  </si>
  <si>
    <t>Υδραυλική σέλα επισκευής μηχανικής και υδραυλικής σύσφιξης από ανοξείδωτο χάλυβα, με μανδύα ελαστικού συνθετικού καουτσούκ, για σωλήνες PVC κ.α. μήκους 400mm, εύρους  διαμέτρου 275.0 - 295.0 mm , PN 10 atm με δύο σειρές κοχλίες</t>
  </si>
  <si>
    <t>Υδραυλική σέλα επισκευής μηχανικής και υδραυλικής σύσφιξης από ανοξείδωτο χάλυβα, με μανδύα ελαστικού συνθετικού καουτσούκ, για σωλήνες PVC κ.α. μήκους 300mm, εύρους  διαμέτρου 175.0 - 195.0 mm , PN 10 atm με δύο σειρές κοχλίες</t>
  </si>
  <si>
    <t>Υδραυλική σέλα επισκευής μηχανικής και υδραυλικής σύσφιξης από ανοξείδωτο χάλυβα, με μανδύα ελαστικού συνθετικού καουτσούκ, για σωλήνες PVC κ.α. μήκους 350mm, εύρους  διαμέτρου 235.0 - 255.0 mm , PN 10 atm με δύο σειρές κοχλίες</t>
  </si>
  <si>
    <t>Υδραυλική σέλα επισκευής μηχανικής και υδραυλικής σύσφιξης από ανοξείδωτο χάλυβα, με μανδύα ελαστικού συνθετικού καουτσούκ, για σωλήνες PVC κ.α. μήκους 350mm, εύρους  διαμέτρου 215.0 - 235.0 mm , PN 10 atm με δύο σειρές κοχλίες</t>
  </si>
  <si>
    <t>Υδραυλική σέλα επισκευής μηχανικής και υδραυλικής σύσφιξης από ανοξείδωτο χάλυβα, με μανδύα ελαστικού συνθετικού καουτσούκ, για σωλήνες PVC κ.α. μήκους 300mm, εύρους  διαμέτρου 215.0 - 195.0 mm , PN 10 atm με δύο σειρές κοχλίες</t>
  </si>
  <si>
    <t xml:space="preserve">Σέλα παροχής ελατού χυτοσιδητού   Ø 200 x 3" (χρώματος Μπλε ) με  4 βίδες για σωλήνα PVC, PN 16 atm </t>
  </si>
  <si>
    <t xml:space="preserve">Σέλα παροχής ελατού χυτοσιδητού   Ø 160 x 3" (χρώματος Μπλε ) με  4 βίδες για σωλήνα PVC, PN 16 atm </t>
  </si>
  <si>
    <t xml:space="preserve">Σέλα παροχής ελατού χυτοσιδητού   Ø 140 x 3" (χρώματος Μπλε ) με  4 βίδες για σωλήνα PVC, PN 16 atm </t>
  </si>
  <si>
    <t>Φλάντζα μεταλλική 3'', με 8 τρύπες</t>
  </si>
  <si>
    <t>Φλάντζα μεταλλική 2 1/2'', με 4 τρύπες</t>
  </si>
  <si>
    <r>
      <t xml:space="preserve">Σωλήνας άδρευσης - υδρευσης άδρευσης των 6m από σκληρό PVC (χρώματος γκρι σκούρο) κομπλέ, κατά ΕΛΟΤ 1401, PN 10atm  </t>
    </r>
    <r>
      <rPr>
        <b/>
        <sz val="10"/>
        <rFont val="Times New Roman"/>
        <family val="1"/>
        <charset val="161"/>
      </rPr>
      <t>DN 225</t>
    </r>
  </si>
  <si>
    <t>Μούφες γαλβανιζέ κορδωνάτες  2 ½"</t>
  </si>
  <si>
    <t xml:space="preserve">Συστολές από 3΄΄ Αρσενικό σε  2 ½"  Θηλυκό γαλβανιζέ τύπου Αμερικής </t>
  </si>
  <si>
    <t xml:space="preserve">Σέλα παροχής ελατού χυτοσιδητού   Ø 150 x 2 ½" (χρώματος Μπλε ) με  4 βίδες για σωλήνα PVC, PN 16 atm </t>
  </si>
  <si>
    <t>Τάπες αρσενικές γαλβανιζέ 3''</t>
  </si>
  <si>
    <t>Μούφες γαλβανιζέ κορδωνάτες 3''</t>
  </si>
  <si>
    <t>Τάπες θηλυκές γαλβανιζέ 3''</t>
  </si>
  <si>
    <t>Τάπες αρσενικές γαλβανιζέ 2 ½"</t>
  </si>
  <si>
    <t>Τάπες θηλυκές γαλβανιζέ 2 ½"</t>
  </si>
  <si>
    <r>
      <t>Γωνίες γαλβανιζέ 90</t>
    </r>
    <r>
      <rPr>
        <vertAlign val="superscript"/>
        <sz val="10"/>
        <rFont val="Times New Roman"/>
        <family val="1"/>
        <charset val="161"/>
      </rPr>
      <t>ο</t>
    </r>
    <r>
      <rPr>
        <sz val="10"/>
        <rFont val="Times New Roman"/>
        <family val="1"/>
        <charset val="161"/>
      </rPr>
      <t xml:space="preserve"> μοίρες Θηλυκές 3'' </t>
    </r>
  </si>
  <si>
    <r>
      <t>Γωνίες γαλβανιζέ 90</t>
    </r>
    <r>
      <rPr>
        <vertAlign val="superscript"/>
        <sz val="10"/>
        <rFont val="Times New Roman"/>
        <family val="1"/>
        <charset val="161"/>
      </rPr>
      <t>ο</t>
    </r>
    <r>
      <rPr>
        <sz val="10"/>
        <rFont val="Times New Roman"/>
        <family val="1"/>
        <charset val="161"/>
      </rPr>
      <t xml:space="preserve"> μοίρες Θηλυκές   2 ½"' </t>
    </r>
  </si>
  <si>
    <t>Νιπέλ γαλβανιζέ 3''</t>
  </si>
  <si>
    <t>Νιπέλ γαλβανιζέ 2 ½"</t>
  </si>
  <si>
    <t xml:space="preserve">Βάνα σφαιρική 3'', ολικής παροχής, με θηλυκά άκρα, ορειχάλκινη, PN 25atm  </t>
  </si>
  <si>
    <t xml:space="preserve">Βάνα σφαιρική  2 1/2'', ολικής παροχής, με θηλυκά άκρα, ορειχάλκινη, PN 25atm  </t>
  </si>
  <si>
    <t xml:space="preserve">Βάνα σφαιρική  2 '', ολικής παροχής, με θηλυκά άκρα, ορειχάλκινη, PN 25atm  </t>
  </si>
  <si>
    <t xml:space="preserve">Βάνα σφαιρική  1 '', ολικής παροχής, με θηλυκά άκρα, ορειχάλκινη, PN 25atm  </t>
  </si>
  <si>
    <t>Καβάλα, ……………………..2021</t>
  </si>
  <si>
    <t>Σωλήνας άρδευσης Φ16 με ενσωματωμένο σταλάκτη ανά 33εκ.</t>
  </si>
  <si>
    <t>Σωλήνας άρδευσης Φ16 με ενσωματωμένο σταλάκτη ανά 50εκ.</t>
  </si>
  <si>
    <t>Σωλήνας άρδευσης Φ20 με ενσωματωμένο σταλάκτη ανά 33εκ.</t>
  </si>
  <si>
    <t>Σωλήνας άρδευσης Φ20 με ενσωματωμένο σταλάκτη ανά 50εκ.</t>
  </si>
  <si>
    <t>Σωλήνας άρδευσης Φ16</t>
  </si>
  <si>
    <t>Σωλήνας άρδευσης Φ20</t>
  </si>
  <si>
    <t>Προγραμματιστής φρεατίου μπαταρίας. Ελεγχόμενες Η/Β μία.</t>
  </si>
  <si>
    <t>Προγραμματιστής φρεατίου μπαταρίας. Ελεγχόμενες Η/Β δύο.</t>
  </si>
  <si>
    <t>Προγραμματιστής φρεατίου μπαταρίας. Ελεγχόμενες Η/Β τέσσερις</t>
  </si>
  <si>
    <t>Τριών τουλάχιστον εκκινήσεων, κύκλου ποτίσματος 1 - 7 ημερών διάρκειας από 1 min μέχρι και 12 ώρες, με δυνατότητα εκκίνησης κεντρικής ηλεκτροβάνας. Ελεγχόμενες Η/Β μία.Δυνατότητα προγραμματισμού μέσω φορητής μονάδας με παράλληλη  δυνατότητα χειροκίνητης λειτουργίας χωρίς κονσόλα.</t>
  </si>
  <si>
    <t>Τριών τουλάχιστον εκκινήσεων, κύκλου ποτίσματος 1 - 7 ημερών διάρκειας από 1 min μέχρι και 12 ώρες, με δυνατότητα εκκίνησης κεντρικής ηλεκτροβάνας. Ελεγχόμενες Η/Β δύο.Δυνατότητα προγραμματισμού μέσω φορητής μονάδας με παράλληλη  δυνατότητα χειροκίνητης λειτουργίας χωρίς κονσόλα.</t>
  </si>
  <si>
    <t>Τριών τουλάχιστον εκκινήσεων, κύκλου ποτίσματος 1 - 7 ημερών διάρκειας από 1 min μέχρι και 12 ώρες, με δυνατότητα εκκίνησης κεντρικής ηλεκτροβάνας. Ελεγχόμενες Η/Β τέσερις. .Δυνατότητα προγραμματισμού μέσω φορητής μονάδας με παράλληλη  δυνατότητα χειροκίνητης λειτουργίας χωρίς κονσόλα.</t>
  </si>
  <si>
    <t>Σωλήνας άρδευσηςαπό πολυαιθυλένιο υψηλής πυκνότητας (HDΡΕ), πίεσης λειτουργίας 6 atm (SDR 21), κατά EN 12201-2, ή πολυαιθυλένιο χαμηλής πυκνότητας (LDPE) κατά DIN 8072 (SF = συντελεστής ασφαλείας = 1,25  ή 1,40) διατομής 20 mm.</t>
  </si>
  <si>
    <t>Σωλήνας άρδευσηςαπό πολυαιθυλένιο υψηλής πυκνότητας (HDΡΕ), πίεσης λειτουργίας 6 atm (SDR 21), κατά EN 12201-2, ή πολυαιθυλένιο χαμηλής πυκνότητας (LDPE) κατά DIN 8072 (SF = συντελεστής ασφαλείας = 1,25  ή 1,40) διατομής 16 mm.</t>
  </si>
  <si>
    <t>Σωλήνας άρδευσηςαπό πολυαιθυλένιο υψηλής πυκνότητας (HDΡΕ), πίεσης λειτουργίας 6 atm (SDR 21), κατά EN 12201-2, ή πολυαιθυλένιο χαμηλής πυκνότητας (LDPE) κατά DIN 8072 (SF = συντελεστής ασφαλείας = 1,25  ή 1,40) διατομής 25 mm.</t>
  </si>
  <si>
    <t>Σωλήνας άρδευσηςαπό πολυαιθυλένιο υψηλής πυκνότητας (HDΡΕ), πίεσης λειτουργίας 6 atm (SDR 21), κατά EN 12201-2, ή πολυαιθυλένιο χαμηλής πυκνότητας (LDPE) κατά DIN 8072 (SF = συντελεστής ασφαλείας = 1,25  ή 1,40) διατομής 32 mm.</t>
  </si>
  <si>
    <t>Σταλακτηφόρος Φ16 mm από πολυαιθυλένιο (ΡΕ), με ενσωματωμένους σταλάκτες (κοντούς ή μακρούς), με λαβύρινθο μακράς διαδρομής, με ομοιομορφία παροχής σύμφωνα με τις απαιτήσεις του προτύπου ISO 9261 για σταλάκτες  κατηγορίας  A', για πίεση  λειτουργίας από 3,00 έως 4,00 atm. Αποστάσεις σταλακτών ανά 33 cm.</t>
  </si>
  <si>
    <t>Σταλακτηφόρος Φ16 mm από πολυαιθυλένιο (ΡΕ), με ενσωματωμένους σταλάκτες (κοντούς ή μακρούς), με λαβύρινθο μακράς διαδρομής, με ομοιομορφία παροχής σύμφωνα με τις απαιτήσεις του προτύπου ISO 9261 για σταλάκτες  κατηγορίας  A', για πίεση  λειτουργίας από 3,00 έως 4,00 atm. Αποστάσεις σταλακτών ανά 50 cm.</t>
  </si>
  <si>
    <t>Σταλακτηφόρος Φ20 mm από πολυαιθυλένιο (ΡΕ), με ενσωματωμένους σταλάκτες (κοντούς ή μακρούς), με λαβύρινθο μακράς διαδρομής, με ομοιομορφία παροχής σύμφωνα με τις απαιτήσεις του προτύπου ISO 9261 για σταλάκτες  κατηγορίας  A', για πίεση  λειτουργίας από 3,00 έως 4,00 atm. Αποστάσεις σταλακτών ανά 33 cm.</t>
  </si>
  <si>
    <t>Σταλακτηφόρος Φ20 mm από πολυαιθυλένιο (ΡΕ), με ενσωματωμένους σταλάκτες (κοντούς ή μακρούς), με λαβύρινθο μακράς διαδρομής, με ομοιομορφία παροχής σύμφωνα με τις απαιτήσεις του προτύπου ISO 9261 για σταλάκτες  κατηγορίας  A', για πίεση  λειτουργίας από 3,00 έως 4,00 atm. Αποστάσεις σταλακτών ανά 50 cm.</t>
  </si>
  <si>
    <t>Οικιακός προγραμματιστής ρεύματος εξωτερικού χώρου. Ελεγχόμενες Η/Β 4-6.</t>
  </si>
  <si>
    <t>Οικιακός προγραμματιστής ρεύματος εξωτερικού χώρου. Ελεγχόμενες Η/Β 8-9</t>
  </si>
  <si>
    <t>Προγραμματιστής άρδευσης, ρεύματος, εξωτερικού χώρου, 3 τουλάχιστον ανεξάρτητων προγραμμάτων για κάθε ελεγχόμενη ηλεκτροβάνα (Η/Β), με 3 τουλάχιστον εκκινήσεις ανά ημέρα και πρόγραμμα, με έξοδο εντάσεως τουλάχιστον 0,5 A ανά στάση, με δυνατότητα εκκίνησης αντλίας ή κεντρικής ηλεκτροβάνας και με ενσωματωμένο μετασχηματιστή τροφοδοσίας. Ελεγχόμενες Η/Β 4-6.</t>
  </si>
  <si>
    <t>Προγραμματιστής άρδευσης, ρεύματος, εξωτερικού χώρου, 3 τουλάχιστον ανεξάρτητων προγραμμάτων για κάθε ελεγχόμενη ηλεκτροβάνα (Η/Β), με 3 τουλάχιστον εκκινήσεις ανά ημέρα και πρόγραμμα, με έξοδο εντάσεως τουλάχιστον 0,5 A ανά στάση, με δυνατότητα εκκίνησης αντλίας ή κεντρικής ηλεκτροβάνας και με ενσωματωμένο μετασχηματιστή τροφοδοσίας. Ελεγχόμενες Η/Β 8-9.</t>
  </si>
  <si>
    <t>Ηλεκτροβάνα 1΄΄ (PGV) με μηχανισμό ρύθμισης πίεσης (flow control)</t>
  </si>
  <si>
    <t>Βάνα ελέγχου άρδευσης (ηλεκτροβάνες) 1΄΄, πλαστική, ονομ. πίεσης 10 atm, περιοχής λειτουργίας από 0,7 μέχρι 10 atm, με μηχανισμό ρύθμισης παροχής (flow controller), εσωτερικής εκτόνωσης, με πηνίο (actuator) 24 V / AC και δυνατότητα χειροκίνητης λειτουργίας.</t>
  </si>
  <si>
    <t>Ηλεκτροβάνα 2΄΄ (PGV) με μηχανισμό ρύθμισης πίεσης (flow control)</t>
  </si>
  <si>
    <t>Βάνα ελέγχου άρδευσης (ηλεκτροβάνες) 2΄΄, πλαστική, ονομ. πίεσης 10 atm, περιοχής λειτουργίας από 0,7 μέχρι 10 atm, με μηχανισμό ρύθμισης παροχής (flow controller), εσωτερικής εκτόνωσης, με πηνίο (actuator) 24 V / AC και δυνατότητα χειροκίνητης λειτουργίας.</t>
  </si>
  <si>
    <t>Εκτοξευτήρες αυτοανυψούμενοι, γραναζωτοί, ακτίνας ενεργείας  5 - 9 m, με ανοξείδωτο σώμα ανύψωσης</t>
  </si>
  <si>
    <t>Εκτοξευτήρες αυτοανυψούμενοι, γραναζωτοί, ακτίνας ενεργείας  12-18 m, με ανοξείδωτο σώμα ανύψωσης</t>
  </si>
  <si>
    <t>Εκτοξευτήρες αυτοανυψούμενοι (pop-up), γραναζωτοί, με ανοξείδωτο σώμα ανύψωσης, υδρολίπαντοι, ακτίνας ενεργείας 5-9 m, 1/2'' BSP, με βαλβίδα αντιστράγγισης, καστάνια αντιβανδαλικής προστασίας και μνήμη ρύθμισης τομέα</t>
  </si>
  <si>
    <t>Εκτοξευτήρες αυτοανυψούμενοι (pop-up), γραναζωτοί, υδρολίπαντοι, με ανοξείδωτο σώμα ανύψωσης, ακτίνας ενεργείας 12-18 m, 1'' BSP, με βαλβίδα αντιστράγγισης, καστάνια αντιβανδαλικής προστασίας, μνήμη ρύθμισης τομέα και σώμα ανύψωσης 10 cm ή μεγαλύτερο</t>
  </si>
  <si>
    <t xml:space="preserve">Εκτοξευτήρες νερού αυτοανυψούμενος στατικός 1/2'' ακτίνας 3 -5 μέτρα ύψος κορμού 13cm </t>
  </si>
  <si>
    <t xml:space="preserve">Εκτοξευτήρας (pop-up) αυτοανυψούμενος στατικός 1/2'' BSP,ακτίνας 3 -5 μέτρα ύψος κορμού 13cm , με ακροφύσιο σταθερού ή ρυθμιζόμενου τομέα, κανονικής παροχής, ενσωματωμένο ή πρόσθετο, με αντιστραγγιστική βαλβίδα (antidrain). </t>
  </si>
  <si>
    <t>Πλαστικό φρεάτιο ηλεκτροβανών  6'',  μίας Η/Β</t>
  </si>
  <si>
    <t>Πλαστικό φρεάτιο ηλεκτροβανών  30Χ40 cm,  4 Η/Β</t>
  </si>
  <si>
    <t>Πλαστικό φρεάτιο ηλεκτροβανών  50Χ60 cm,  6 Η/Β</t>
  </si>
  <si>
    <t>Πλαστικό φρεάτιο με καπάκι για υπόγεια τοποθέτηση μίας ηλεκτροβάνας (Η/Β)</t>
  </si>
  <si>
    <t>Πλαστικό φρεάτιο με καπάκι για υπόγεια τοποθέτηση τεσσάρων  ηλεκτροβανών (Η/Β)</t>
  </si>
  <si>
    <t>Πλαστικό φρεάτιο με καπάκι για υπόγεια τοποθέτηση έξι  ηλεκτροβανών (Η/Β)</t>
  </si>
  <si>
    <t>ΕΝΤΥΠΟ ΟΙΚΟΝΟΜΙΚΗΣ ΠΡΟΣΦΟΡΑΣ</t>
  </si>
  <si>
    <t>ΦΠΑ 24%</t>
  </si>
  <si>
    <t>ΣΥΝΟΛΟ ΠΡΟΣΦΟΡΑΣ ΤΜΗΜΑΤΟΣ 1 (χωρίς ΦΠΑ)</t>
  </si>
  <si>
    <t>ΓΕΝΙΚΟ ΣΥΝΟΛΟ ΠΡΟΣΦΟΡΑΣ ΤΜΗΜΑΤΟΣ 1 (συμπερ. ΦΠΑ 24%)</t>
  </si>
  <si>
    <t>ΣΥΝΟΛΟ ΠΡΟΣΦΟΡΑΣ ΤΜΗΜΑΤΟΣ 2 (χωρίς ΦΠΑ)</t>
  </si>
  <si>
    <t>ΓΕΝΙΚΟ ΣΥΝΟΛΟ ΠΡΟΣΦΟΡΑΣ ΤΜΗΜΑΤΟΣ 2 (συμπερ. ΦΠΑ 24%)</t>
  </si>
  <si>
    <t>Μ.Μ.</t>
  </si>
  <si>
    <t>Μέτρο</t>
  </si>
  <si>
    <t>Μ.Μ</t>
  </si>
  <si>
    <t>Σταλάκτης καρφωτός ρυθμιζόμενος  (συσκευασία 100 τεμ.)</t>
  </si>
  <si>
    <t>ΤΕΧΝΙΚΑ ΧΑΡΑΚΤΗΡΙΣΤΙΚΑ (ΠΡΟΔΙΑΓΡΑΦΕΣ)</t>
  </si>
  <si>
    <t>Αρδευτικό υλικό έτους 2021</t>
  </si>
  <si>
    <t>Αρδευτικό  υλικό έτους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</si>
</sst>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20" x14ac:knownFonts="1">
    <font>
      <sz val="11"/>
      <color theme="1"/>
      <name val="Calibri"/>
      <family val="2"/>
      <charset val="161"/>
      <scheme val="minor"/>
    </font>
    <font>
      <sz val="10.5"/>
      <name val="Sylfaen"/>
      <family val="1"/>
      <charset val="161"/>
    </font>
    <font>
      <sz val="11"/>
      <name val="Calibri"/>
      <family val="2"/>
      <charset val="161"/>
      <scheme val="minor"/>
    </font>
    <font>
      <b/>
      <sz val="16"/>
      <name val="Arial"/>
      <family val="2"/>
      <charset val="161"/>
    </font>
    <font>
      <b/>
      <sz val="14"/>
      <name val="Arial"/>
      <family val="2"/>
      <charset val="161"/>
    </font>
    <font>
      <sz val="8"/>
      <name val="Arial"/>
      <family val="2"/>
      <charset val="161"/>
    </font>
    <font>
      <sz val="10"/>
      <color theme="1"/>
      <name val="Calibri"/>
      <family val="2"/>
      <charset val="161"/>
      <scheme val="minor"/>
    </font>
    <font>
      <b/>
      <sz val="11"/>
      <color theme="1"/>
      <name val="Calibri"/>
      <family val="2"/>
      <charset val="161"/>
      <scheme val="minor"/>
    </font>
    <font>
      <sz val="11"/>
      <color theme="0"/>
      <name val="Calibri"/>
      <family val="2"/>
      <charset val="161"/>
      <scheme val="minor"/>
    </font>
    <font>
      <sz val="10"/>
      <name val="Times New Roman"/>
      <family val="1"/>
      <charset val="161"/>
    </font>
    <font>
      <b/>
      <sz val="10"/>
      <name val="Times New Roman"/>
      <family val="1"/>
      <charset val="161"/>
    </font>
    <font>
      <b/>
      <sz val="10"/>
      <name val="Calibri"/>
      <family val="2"/>
      <charset val="161"/>
      <scheme val="minor"/>
    </font>
    <font>
      <b/>
      <sz val="10"/>
      <color theme="1"/>
      <name val="Times New Roman"/>
      <family val="1"/>
      <charset val="161"/>
    </font>
    <font>
      <b/>
      <sz val="16"/>
      <color theme="0"/>
      <name val="Arial"/>
      <family val="2"/>
      <charset val="161"/>
    </font>
    <font>
      <sz val="11"/>
      <name val="Calibri"/>
      <family val="2"/>
      <charset val="161"/>
    </font>
    <font>
      <sz val="9"/>
      <color theme="1"/>
      <name val="Times New Roman"/>
      <family val="1"/>
      <charset val="161"/>
    </font>
    <font>
      <b/>
      <sz val="10"/>
      <name val="Arial"/>
      <family val="2"/>
      <charset val="161"/>
    </font>
    <font>
      <vertAlign val="superscript"/>
      <sz val="10"/>
      <name val="Times New Roman"/>
      <family val="1"/>
      <charset val="161"/>
    </font>
    <font>
      <sz val="8"/>
      <name val="Calibri"/>
      <family val="2"/>
      <charset val="161"/>
      <scheme val="minor"/>
    </font>
    <font>
      <b/>
      <sz val="10.5"/>
      <name val="Sylfaen"/>
      <family val="1"/>
      <charset val="161"/>
    </font>
  </fonts>
  <fills count="9">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6" tint="0.59999389629810485"/>
        <bgColor indexed="64"/>
      </patternFill>
    </fill>
  </fills>
  <borders count="22">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8">
    <xf numFmtId="0" fontId="0" fillId="0" borderId="0" xfId="0"/>
    <xf numFmtId="0" fontId="2" fillId="0" borderId="0" xfId="0" applyFont="1"/>
    <xf numFmtId="0" fontId="2" fillId="3" borderId="0" xfId="0" applyFont="1" applyFill="1"/>
    <xf numFmtId="0" fontId="2" fillId="4" borderId="0" xfId="0" applyFont="1" applyFill="1"/>
    <xf numFmtId="0" fontId="2" fillId="0" borderId="0" xfId="0" applyFont="1" applyAlignment="1">
      <alignment horizontal="center"/>
    </xf>
    <xf numFmtId="0" fontId="9" fillId="4" borderId="2" xfId="0" applyFont="1" applyFill="1" applyBorder="1" applyAlignment="1">
      <alignment horizontal="center" vertical="center" wrapText="1"/>
    </xf>
    <xf numFmtId="0" fontId="9" fillId="4" borderId="2" xfId="0" applyFont="1" applyFill="1" applyBorder="1" applyAlignment="1">
      <alignment vertical="center" wrapText="1"/>
    </xf>
    <xf numFmtId="0" fontId="2" fillId="0" borderId="0" xfId="0" applyFont="1" applyAlignment="1">
      <alignment wrapText="1"/>
    </xf>
    <xf numFmtId="0" fontId="13" fillId="4" borderId="0" xfId="0" applyFont="1" applyFill="1" applyAlignment="1">
      <alignment horizontal="center" wrapText="1"/>
    </xf>
    <xf numFmtId="0" fontId="8" fillId="4" borderId="0" xfId="0" applyFont="1" applyFill="1" applyAlignment="1">
      <alignment vertical="center" wrapText="1"/>
    </xf>
    <xf numFmtId="0" fontId="8" fillId="4" borderId="0" xfId="0" applyFont="1" applyFill="1" applyAlignment="1">
      <alignment wrapText="1"/>
    </xf>
    <xf numFmtId="0" fontId="8" fillId="4" borderId="0" xfId="0" applyFont="1" applyFill="1" applyAlignment="1">
      <alignment vertical="justify" wrapText="1"/>
    </xf>
    <xf numFmtId="164" fontId="9" fillId="4" borderId="2" xfId="0" applyNumberFormat="1" applyFont="1" applyFill="1" applyBorder="1" applyAlignment="1">
      <alignment horizontal="center" vertical="center"/>
    </xf>
    <xf numFmtId="0" fontId="0" fillId="0" borderId="0" xfId="0" applyAlignment="1">
      <alignment horizontal="center"/>
    </xf>
    <xf numFmtId="164" fontId="0" fillId="0" borderId="0" xfId="0" applyNumberFormat="1" applyAlignment="1">
      <alignment horizontal="center"/>
    </xf>
    <xf numFmtId="164" fontId="2" fillId="4" borderId="11" xfId="0" applyNumberFormat="1" applyFont="1" applyFill="1" applyBorder="1" applyAlignment="1">
      <alignment horizontal="center"/>
    </xf>
    <xf numFmtId="164" fontId="2" fillId="4" borderId="13" xfId="0" applyNumberFormat="1" applyFont="1" applyFill="1" applyBorder="1" applyAlignment="1">
      <alignment horizontal="center"/>
    </xf>
    <xf numFmtId="164" fontId="2" fillId="4" borderId="3" xfId="0" applyNumberFormat="1" applyFont="1" applyFill="1" applyBorder="1" applyAlignment="1">
      <alignment horizontal="center"/>
    </xf>
    <xf numFmtId="164" fontId="2" fillId="4" borderId="4" xfId="0" applyNumberFormat="1" applyFont="1" applyFill="1" applyBorder="1" applyAlignment="1">
      <alignment horizontal="center"/>
    </xf>
    <xf numFmtId="164" fontId="2" fillId="4" borderId="5" xfId="0" applyNumberFormat="1" applyFont="1" applyFill="1" applyBorder="1" applyAlignment="1">
      <alignment horizontal="center"/>
    </xf>
    <xf numFmtId="164" fontId="2" fillId="4" borderId="7" xfId="0" applyNumberFormat="1" applyFont="1" applyFill="1" applyBorder="1" applyAlignment="1">
      <alignment horizontal="center"/>
    </xf>
    <xf numFmtId="8" fontId="15" fillId="0" borderId="0" xfId="0" applyNumberFormat="1" applyFont="1" applyAlignment="1">
      <alignment horizontal="right" vertical="center" wrapText="1"/>
    </xf>
    <xf numFmtId="8" fontId="2" fillId="0" borderId="0" xfId="0" applyNumberFormat="1" applyFont="1"/>
    <xf numFmtId="0" fontId="10" fillId="0" borderId="0" xfId="0" applyFont="1" applyAlignment="1">
      <alignment horizontal="right" vertical="center" wrapText="1"/>
    </xf>
    <xf numFmtId="0" fontId="12" fillId="0" borderId="0" xfId="0" applyFont="1"/>
    <xf numFmtId="164" fontId="10" fillId="0" borderId="0" xfId="0" applyNumberFormat="1" applyFont="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164" fontId="9" fillId="4" borderId="2" xfId="0" applyNumberFormat="1" applyFont="1" applyFill="1" applyBorder="1" applyAlignment="1">
      <alignment horizontal="center" vertical="center" wrapText="1"/>
    </xf>
    <xf numFmtId="0" fontId="2" fillId="0" borderId="0" xfId="0" applyFont="1"/>
    <xf numFmtId="164" fontId="2" fillId="0" borderId="0" xfId="0" applyNumberFormat="1" applyFont="1"/>
    <xf numFmtId="0" fontId="9" fillId="4" borderId="0"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4" borderId="0" xfId="0" applyFont="1" applyFill="1" applyBorder="1" applyAlignment="1">
      <alignment vertical="center" wrapText="1"/>
    </xf>
    <xf numFmtId="0" fontId="2" fillId="0" borderId="0" xfId="0" applyFont="1"/>
    <xf numFmtId="0" fontId="2" fillId="0" borderId="0" xfId="0" applyFont="1"/>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164" fontId="1" fillId="0" borderId="2" xfId="0" applyNumberFormat="1" applyFont="1" applyFill="1" applyBorder="1" applyAlignment="1">
      <alignment vertical="center" wrapText="1"/>
    </xf>
    <xf numFmtId="164" fontId="10" fillId="0" borderId="2" xfId="0" applyNumberFormat="1" applyFont="1" applyBorder="1" applyAlignment="1">
      <alignment vertical="center" wrapText="1"/>
    </xf>
    <xf numFmtId="164" fontId="11" fillId="4" borderId="2" xfId="0" applyNumberFormat="1" applyFont="1" applyFill="1" applyBorder="1" applyAlignment="1">
      <alignment horizontal="center"/>
    </xf>
    <xf numFmtId="164" fontId="9" fillId="0" borderId="2"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wrapText="1"/>
    </xf>
    <xf numFmtId="164" fontId="10" fillId="0" borderId="2" xfId="0" applyNumberFormat="1"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2" fillId="0" borderId="2" xfId="0" applyFont="1" applyFill="1" applyBorder="1"/>
    <xf numFmtId="0" fontId="2" fillId="0" borderId="2" xfId="0" applyFont="1" applyFill="1" applyBorder="1"/>
    <xf numFmtId="0" fontId="9" fillId="4"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9" fillId="0" borderId="21" xfId="0" applyFont="1" applyFill="1" applyBorder="1" applyAlignment="1">
      <alignment horizontal="right" vertical="center" wrapText="1"/>
    </xf>
    <xf numFmtId="0" fontId="14" fillId="0" borderId="21" xfId="0" applyFont="1" applyFill="1" applyBorder="1"/>
    <xf numFmtId="0" fontId="14" fillId="5" borderId="2" xfId="0" applyFont="1" applyFill="1" applyBorder="1"/>
    <xf numFmtId="0" fontId="0" fillId="5" borderId="2" xfId="0" applyFill="1" applyBorder="1"/>
    <xf numFmtId="164" fontId="7" fillId="5" borderId="2" xfId="0" applyNumberFormat="1" applyFont="1" applyFill="1" applyBorder="1"/>
    <xf numFmtId="0" fontId="9" fillId="4"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4" borderId="18" xfId="0" applyFont="1" applyFill="1" applyBorder="1" applyAlignment="1">
      <alignment vertical="center"/>
    </xf>
    <xf numFmtId="0" fontId="2" fillId="0" borderId="5" xfId="0" applyFont="1"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10" fillId="4" borderId="2" xfId="0" applyFont="1" applyFill="1" applyBorder="1" applyAlignment="1">
      <alignment horizontal="right" vertical="center"/>
    </xf>
    <xf numFmtId="0" fontId="10" fillId="4" borderId="2" xfId="0" applyFont="1" applyFill="1" applyBorder="1"/>
    <xf numFmtId="0" fontId="0" fillId="0" borderId="2" xfId="0" applyBorder="1"/>
    <xf numFmtId="0" fontId="9" fillId="4" borderId="2" xfId="0" applyFont="1" applyFill="1" applyBorder="1" applyAlignment="1">
      <alignment horizontal="center" vertical="center"/>
    </xf>
    <xf numFmtId="0" fontId="0" fillId="0" borderId="2" xfId="0" applyBorder="1" applyAlignment="1">
      <alignment vertical="center"/>
    </xf>
    <xf numFmtId="164" fontId="0" fillId="0" borderId="10" xfId="0" applyNumberFormat="1" applyBorder="1" applyAlignment="1">
      <alignment horizontal="center"/>
    </xf>
    <xf numFmtId="0" fontId="0" fillId="0" borderId="7" xfId="0" applyBorder="1" applyAlignment="1">
      <alignment horizontal="center"/>
    </xf>
    <xf numFmtId="0" fontId="10" fillId="0" borderId="2" xfId="0" applyFont="1" applyBorder="1" applyAlignment="1">
      <alignment horizontal="right" vertical="center" wrapText="1"/>
    </xf>
    <xf numFmtId="0" fontId="12" fillId="0" borderId="2" xfId="0" applyFont="1" applyBorder="1"/>
    <xf numFmtId="0" fontId="2" fillId="0" borderId="0" xfId="0" applyFont="1"/>
    <xf numFmtId="0" fontId="0" fillId="0" borderId="0" xfId="0"/>
    <xf numFmtId="164" fontId="0" fillId="0" borderId="15" xfId="0" applyNumberFormat="1" applyBorder="1" applyAlignment="1">
      <alignment horizontal="center"/>
    </xf>
    <xf numFmtId="0" fontId="0" fillId="0" borderId="13" xfId="0" applyBorder="1" applyAlignment="1">
      <alignment horizontal="center"/>
    </xf>
    <xf numFmtId="0" fontId="2" fillId="0" borderId="14" xfId="0" applyFont="1" applyBorder="1" applyAlignment="1">
      <alignment horizontal="right"/>
    </xf>
    <xf numFmtId="0" fontId="0" fillId="0" borderId="14" xfId="0" applyBorder="1"/>
    <xf numFmtId="0" fontId="0" fillId="0" borderId="17" xfId="0" applyBorder="1"/>
    <xf numFmtId="0" fontId="2" fillId="0" borderId="11" xfId="0" applyFont="1"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2" fillId="0" borderId="3" xfId="0" applyFont="1" applyBorder="1" applyAlignment="1">
      <alignment horizontal="right"/>
    </xf>
    <xf numFmtId="0" fontId="0" fillId="0" borderId="2" xfId="0" applyBorder="1" applyAlignment="1">
      <alignment horizontal="right"/>
    </xf>
    <xf numFmtId="0" fontId="0" fillId="0" borderId="4" xfId="0" applyBorder="1" applyAlignment="1">
      <alignment horizontal="right"/>
    </xf>
    <xf numFmtId="0" fontId="4" fillId="4" borderId="2" xfId="0" applyFont="1" applyFill="1" applyBorder="1" applyAlignment="1">
      <alignment horizontal="center" vertical="center"/>
    </xf>
    <xf numFmtId="0" fontId="0" fillId="0" borderId="2" xfId="0" applyBorder="1" applyAlignment="1">
      <alignment horizontal="center" vertical="center"/>
    </xf>
    <xf numFmtId="0" fontId="4" fillId="2" borderId="2" xfId="0" applyFont="1" applyFill="1" applyBorder="1" applyAlignment="1">
      <alignment horizontal="center" vertical="center"/>
    </xf>
    <xf numFmtId="0" fontId="0" fillId="4" borderId="2" xfId="0" applyFill="1" applyBorder="1" applyAlignment="1">
      <alignment horizontal="center" vertical="center"/>
    </xf>
    <xf numFmtId="0" fontId="16" fillId="2" borderId="2" xfId="0" applyFont="1" applyFill="1" applyBorder="1" applyAlignment="1">
      <alignment horizontal="center"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9" fillId="0" borderId="2" xfId="0" applyFont="1" applyFill="1" applyBorder="1" applyAlignment="1">
      <alignment horizontal="center" vertical="center" textRotation="90"/>
    </xf>
    <xf numFmtId="0" fontId="10" fillId="0" borderId="2" xfId="0" applyFont="1" applyFill="1" applyBorder="1" applyAlignment="1">
      <alignment horizontal="right" vertical="center"/>
    </xf>
    <xf numFmtId="0" fontId="10" fillId="0" borderId="2" xfId="0" applyFont="1" applyFill="1" applyBorder="1"/>
    <xf numFmtId="0" fontId="0" fillId="0" borderId="2" xfId="0" applyFill="1" applyBorder="1"/>
    <xf numFmtId="164" fontId="0" fillId="0" borderId="16" xfId="0" applyNumberFormat="1" applyBorder="1" applyAlignment="1">
      <alignment horizontal="center"/>
    </xf>
    <xf numFmtId="0" fontId="0" fillId="0" borderId="4" xfId="0" applyBorder="1" applyAlignment="1">
      <alignment horizontal="center"/>
    </xf>
    <xf numFmtId="0" fontId="4" fillId="0" borderId="2" xfId="0" applyFont="1" applyFill="1" applyBorder="1" applyAlignment="1">
      <alignment horizontal="center" vertical="center"/>
    </xf>
    <xf numFmtId="0" fontId="10" fillId="0" borderId="2" xfId="0" applyFont="1" applyFill="1" applyBorder="1" applyAlignment="1">
      <alignment horizontal="right" vertical="center" wrapText="1"/>
    </xf>
    <xf numFmtId="0" fontId="12" fillId="0" borderId="2" xfId="0" applyFont="1" applyFill="1" applyBorder="1"/>
    <xf numFmtId="0" fontId="11" fillId="0" borderId="2" xfId="0" applyFont="1" applyFill="1" applyBorder="1"/>
    <xf numFmtId="0" fontId="2" fillId="0" borderId="1" xfId="0" applyFont="1" applyBorder="1" applyAlignment="1">
      <alignment horizontal="center"/>
    </xf>
    <xf numFmtId="0" fontId="0" fillId="0" borderId="1" xfId="0" applyBorder="1" applyAlignment="1">
      <alignment horizontal="center"/>
    </xf>
    <xf numFmtId="0" fontId="2" fillId="0" borderId="0" xfId="0" applyFont="1" applyAlignment="1">
      <alignment horizontal="center"/>
    </xf>
    <xf numFmtId="0" fontId="0" fillId="0" borderId="0" xfId="0" applyAlignment="1">
      <alignment horizontal="center"/>
    </xf>
    <xf numFmtId="0" fontId="9" fillId="0" borderId="18" xfId="0" applyFont="1" applyFill="1" applyBorder="1" applyAlignment="1">
      <alignment horizontal="center" vertical="center" textRotation="90"/>
    </xf>
    <xf numFmtId="0" fontId="9" fillId="0" borderId="14" xfId="0" applyFont="1" applyFill="1" applyBorder="1" applyAlignment="1">
      <alignment horizontal="center" vertical="center" textRotation="90"/>
    </xf>
    <xf numFmtId="0" fontId="9" fillId="0" borderId="19" xfId="0" applyFont="1" applyFill="1" applyBorder="1" applyAlignment="1">
      <alignment horizontal="center" vertical="center" textRotation="90"/>
    </xf>
    <xf numFmtId="0" fontId="3" fillId="7" borderId="2" xfId="0" applyFont="1" applyFill="1" applyBorder="1" applyAlignment="1">
      <alignment horizontal="center" vertical="center"/>
    </xf>
    <xf numFmtId="0" fontId="3" fillId="7" borderId="2" xfId="0" applyFont="1" applyFill="1" applyBorder="1" applyAlignment="1">
      <alignment vertical="center"/>
    </xf>
    <xf numFmtId="0" fontId="3" fillId="0" borderId="2" xfId="0" applyFont="1" applyBorder="1" applyAlignment="1">
      <alignment horizontal="center" vertical="center"/>
    </xf>
    <xf numFmtId="0" fontId="19" fillId="5" borderId="20" xfId="0" applyFont="1" applyFill="1" applyBorder="1" applyAlignment="1">
      <alignment horizontal="right" vertical="center" wrapText="1"/>
    </xf>
    <xf numFmtId="0" fontId="19" fillId="5" borderId="21" xfId="0" applyFont="1" applyFill="1" applyBorder="1" applyAlignment="1">
      <alignment horizontal="right" vertical="center" wrapText="1"/>
    </xf>
    <xf numFmtId="0" fontId="19" fillId="5" borderId="16" xfId="0" applyFont="1" applyFill="1" applyBorder="1" applyAlignment="1">
      <alignment horizontal="right" vertical="center" wrapText="1"/>
    </xf>
    <xf numFmtId="0" fontId="3" fillId="8" borderId="2" xfId="0" applyFont="1" applyFill="1" applyBorder="1" applyAlignment="1">
      <alignment horizontal="center" vertical="center"/>
    </xf>
    <xf numFmtId="0" fontId="0" fillId="8" borderId="2" xfId="0" applyFill="1" applyBorder="1" applyAlignment="1">
      <alignment horizontal="center" vertical="center"/>
    </xf>
    <xf numFmtId="0" fontId="3" fillId="8" borderId="2" xfId="0" applyFont="1" applyFill="1" applyBorder="1" applyAlignment="1">
      <alignment horizontal="center"/>
    </xf>
    <xf numFmtId="0" fontId="19" fillId="5" borderId="2" xfId="0" applyFont="1" applyFill="1" applyBorder="1" applyAlignment="1">
      <alignment horizontal="right" vertical="center" wrapText="1"/>
    </xf>
    <xf numFmtId="0" fontId="9" fillId="4" borderId="14" xfId="0" applyFont="1" applyFill="1" applyBorder="1" applyAlignment="1">
      <alignment horizontal="center" vertical="center"/>
    </xf>
    <xf numFmtId="0" fontId="9" fillId="4" borderId="19" xfId="0" applyFont="1" applyFill="1" applyBorder="1" applyAlignment="1">
      <alignment horizontal="center" vertical="center"/>
    </xf>
    <xf numFmtId="0" fontId="3" fillId="2" borderId="2" xfId="0" applyFont="1" applyFill="1" applyBorder="1" applyAlignment="1">
      <alignment horizontal="center"/>
    </xf>
    <xf numFmtId="0" fontId="0" fillId="0" borderId="2" xfId="0" applyBorder="1" applyAlignment="1">
      <alignment horizontal="center"/>
    </xf>
    <xf numFmtId="0" fontId="3" fillId="5" borderId="2" xfId="0" applyFont="1" applyFill="1" applyBorder="1" applyAlignment="1">
      <alignment horizontal="center"/>
    </xf>
    <xf numFmtId="0" fontId="0" fillId="5" borderId="2" xfId="0" applyFill="1" applyBorder="1" applyAlignment="1">
      <alignment horizontal="center"/>
    </xf>
    <xf numFmtId="0" fontId="9" fillId="4" borderId="18" xfId="0" applyFont="1" applyFill="1" applyBorder="1" applyAlignment="1">
      <alignment horizontal="center"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92</xdr:row>
      <xdr:rowOff>0</xdr:rowOff>
    </xdr:from>
    <xdr:to>
      <xdr:col>9</xdr:col>
      <xdr:colOff>666749</xdr:colOff>
      <xdr:row>103</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43643550"/>
          <a:ext cx="7781924"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l-GR" sz="1100" b="0" i="0" u="none" strike="noStrike" baseline="0">
              <a:solidFill>
                <a:srgbClr val="000000"/>
              </a:solidFill>
              <a:latin typeface="Calibri"/>
              <a:cs typeface="Calibri"/>
            </a:rPr>
            <a:t> </a:t>
          </a:r>
          <a:endParaRPr lang="en-US" sz="1100" b="0" i="0" u="none" strike="noStrike" baseline="0">
            <a:solidFill>
              <a:srgbClr val="000000"/>
            </a:solidFill>
            <a:latin typeface="Calibri"/>
            <a:cs typeface="Calibri"/>
          </a:endParaRPr>
        </a:p>
        <a:p>
          <a:pPr algn="l" rtl="0">
            <a:defRPr sz="1000"/>
          </a:pPr>
          <a:endParaRPr lang="el-GR" sz="1100" b="0" i="0" u="none" strike="noStrike" baseline="0">
            <a:solidFill>
              <a:srgbClr val="000000"/>
            </a:solidFill>
            <a:latin typeface="Sylfaen" pitchFamily="18" charset="0"/>
            <a:cs typeface="Calibri"/>
          </a:endParaRPr>
        </a:p>
        <a:p>
          <a:pPr algn="l" rtl="0">
            <a:defRPr sz="1000"/>
          </a:pPr>
          <a:r>
            <a:rPr lang="el-GR" sz="1100" b="0" i="0" u="none" strike="noStrike" baseline="0">
              <a:solidFill>
                <a:srgbClr val="000000"/>
              </a:solidFill>
              <a:latin typeface="Sylfaen" pitchFamily="18" charset="0"/>
            </a:rPr>
            <a:t>		</a:t>
          </a:r>
          <a:r>
            <a:rPr lang="el-GR" sz="1100" b="1" i="0" u="none" strike="noStrike" baseline="0">
              <a:solidFill>
                <a:srgbClr val="000000"/>
              </a:solidFill>
              <a:latin typeface="Sylfaen" pitchFamily="18" charset="0"/>
            </a:rPr>
            <a:t>     </a:t>
          </a:r>
          <a:r>
            <a:rPr lang="en-US" sz="1100" b="1" i="0" u="none" strike="noStrike" baseline="0">
              <a:solidFill>
                <a:srgbClr val="000000"/>
              </a:solidFill>
              <a:latin typeface="Sylfaen" pitchFamily="18" charset="0"/>
            </a:rPr>
            <a:t>                </a:t>
          </a:r>
          <a:r>
            <a:rPr lang="el-GR" sz="1100" b="1" i="0" u="none" strike="noStrike" baseline="0">
              <a:solidFill>
                <a:srgbClr val="000000"/>
              </a:solidFill>
              <a:latin typeface="Sylfaen" pitchFamily="18" charset="0"/>
            </a:rPr>
            <a:t>                                   Εγκρίθηκε		</a:t>
          </a:r>
          <a:r>
            <a:rPr lang="en-US" sz="1100" b="1" i="0" u="none" strike="noStrike" baseline="0">
              <a:solidFill>
                <a:srgbClr val="000000"/>
              </a:solidFill>
              <a:latin typeface="Sylfaen" pitchFamily="18" charset="0"/>
            </a:rPr>
            <a:t>                             </a:t>
          </a:r>
          <a:r>
            <a:rPr lang="el-GR" sz="1100" b="1" i="0" u="none" strike="noStrike" baseline="0">
              <a:solidFill>
                <a:srgbClr val="000000"/>
              </a:solidFill>
              <a:latin typeface="Sylfaen" pitchFamily="18" charset="0"/>
            </a:rPr>
            <a:t>   Θεωρήθηκε</a:t>
          </a:r>
          <a:endParaRPr lang="el-GR" sz="1100" b="1" i="0" u="none" strike="noStrike" baseline="0">
            <a:solidFill>
              <a:srgbClr val="000000"/>
            </a:solidFill>
            <a:latin typeface="Sylfaen" pitchFamily="18" charset="0"/>
            <a:cs typeface="Calibri"/>
          </a:endParaRPr>
        </a:p>
        <a:p>
          <a:pPr algn="l" rtl="0">
            <a:defRPr sz="1000"/>
          </a:pPr>
          <a:r>
            <a:rPr lang="el-GR" sz="1100" b="0" i="0" u="none" strike="noStrike" baseline="0">
              <a:solidFill>
                <a:srgbClr val="000000"/>
              </a:solidFill>
              <a:latin typeface="Sylfaen" pitchFamily="18" charset="0"/>
            </a:rPr>
            <a:t>              Ο  Συντάξας &amp;	</a:t>
          </a:r>
          <a:r>
            <a:rPr lang="en-US" sz="1100" b="0" i="0" u="none" strike="noStrike" baseline="0">
              <a:solidFill>
                <a:srgbClr val="000000"/>
              </a:solidFill>
              <a:latin typeface="Sylfaen" pitchFamily="18" charset="0"/>
            </a:rPr>
            <a:t>             </a:t>
          </a:r>
          <a:r>
            <a:rPr lang="el-GR" sz="1100" b="0" i="0" u="none" strike="noStrike" baseline="0">
              <a:solidFill>
                <a:srgbClr val="000000"/>
              </a:solidFill>
              <a:latin typeface="Sylfaen" pitchFamily="18" charset="0"/>
            </a:rPr>
            <a:t>                          </a:t>
          </a:r>
          <a:r>
            <a:rPr lang="en-US" sz="1100" b="0" i="0" u="none" strike="noStrike" baseline="0">
              <a:solidFill>
                <a:srgbClr val="000000"/>
              </a:solidFill>
              <a:latin typeface="Sylfaen" pitchFamily="18" charset="0"/>
            </a:rPr>
            <a:t>  </a:t>
          </a:r>
          <a:r>
            <a:rPr lang="el-GR" sz="1100" b="0" i="0" u="none" strike="noStrike" baseline="0">
              <a:solidFill>
                <a:srgbClr val="000000"/>
              </a:solidFill>
              <a:latin typeface="Sylfaen" pitchFamily="18" charset="0"/>
            </a:rPr>
            <a:t>Ο Πρ/νος του  Τμήματος 	       </a:t>
          </a:r>
          <a:r>
            <a:rPr lang="en-US" sz="1100" b="0" i="0" u="none" strike="noStrike" baseline="0">
              <a:solidFill>
                <a:srgbClr val="000000"/>
              </a:solidFill>
              <a:latin typeface="Sylfaen" pitchFamily="18" charset="0"/>
            </a:rPr>
            <a:t>      </a:t>
          </a:r>
          <a:r>
            <a:rPr lang="el-GR" sz="1100" b="0" i="0" u="none" strike="noStrike" baseline="0">
              <a:solidFill>
                <a:srgbClr val="000000"/>
              </a:solidFill>
              <a:latin typeface="Sylfaen" pitchFamily="18" charset="0"/>
            </a:rPr>
            <a:t>    </a:t>
          </a:r>
          <a:r>
            <a:rPr lang="en-US" sz="1100" b="0" i="0" u="none" strike="noStrike" baseline="0">
              <a:solidFill>
                <a:srgbClr val="000000"/>
              </a:solidFill>
              <a:latin typeface="Sylfaen" pitchFamily="18" charset="0"/>
            </a:rPr>
            <a:t>O</a:t>
          </a:r>
          <a:r>
            <a:rPr lang="el-GR" sz="1100" b="0" i="0" u="none" strike="noStrike" baseline="0">
              <a:solidFill>
                <a:srgbClr val="000000"/>
              </a:solidFill>
              <a:latin typeface="Sylfaen" pitchFamily="18" charset="0"/>
            </a:rPr>
            <a:t> Δ/ντης Τεχνικών Υπηρεσιών                   </a:t>
          </a:r>
          <a:r>
            <a:rPr lang="el-GR" sz="1100">
              <a:solidFill>
                <a:schemeClr val="dk1"/>
              </a:solidFill>
              <a:latin typeface="Sylfaen" pitchFamily="18" charset="0"/>
              <a:ea typeface="+mn-ea"/>
              <a:cs typeface="+mn-cs"/>
            </a:rPr>
            <a:t>Προϊστάμενος Τμήματος Πρασίνου</a:t>
          </a:r>
          <a:r>
            <a:rPr lang="el-GR" sz="1100" b="0" i="0" u="none" strike="noStrike" baseline="0">
              <a:solidFill>
                <a:srgbClr val="000000"/>
              </a:solidFill>
              <a:latin typeface="Sylfaen" pitchFamily="18" charset="0"/>
            </a:rPr>
            <a:t>                  </a:t>
          </a:r>
          <a:r>
            <a:rPr lang="en-US" sz="1100" b="0" i="0" u="none" strike="noStrike" baseline="0">
              <a:solidFill>
                <a:srgbClr val="000000"/>
              </a:solidFill>
              <a:latin typeface="Sylfaen" pitchFamily="18" charset="0"/>
            </a:rPr>
            <a:t>       </a:t>
          </a:r>
          <a:r>
            <a:rPr lang="el-GR" sz="1100" b="0" i="0" u="none" strike="noStrike" baseline="0">
              <a:solidFill>
                <a:srgbClr val="000000"/>
              </a:solidFill>
              <a:latin typeface="Sylfaen" pitchFamily="18" charset="0"/>
            </a:rPr>
            <a:t> Μηχανολογικών Εγκαταστάσεων 		       	</a:t>
          </a:r>
          <a:endParaRPr lang="en-US" sz="1100" b="0" i="0" u="none" strike="noStrike" baseline="0">
            <a:solidFill>
              <a:srgbClr val="000000"/>
            </a:solidFill>
            <a:latin typeface="Sylfaen" pitchFamily="18" charset="0"/>
          </a:endParaRPr>
        </a:p>
        <a:p>
          <a:pPr algn="l" rtl="0">
            <a:defRPr sz="1000"/>
          </a:pPr>
          <a:r>
            <a:rPr lang="el-GR" sz="1100" b="0" i="0" u="none" strike="noStrike" baseline="0">
              <a:solidFill>
                <a:srgbClr val="000000"/>
              </a:solidFill>
              <a:latin typeface="Sylfaen" pitchFamily="18" charset="0"/>
            </a:rPr>
            <a:t>                                             </a:t>
          </a:r>
          <a:r>
            <a:rPr lang="en-US" sz="1100" b="0" i="0" u="none" strike="noStrike" baseline="0">
              <a:solidFill>
                <a:srgbClr val="000000"/>
              </a:solidFill>
              <a:latin typeface="Sylfaen" pitchFamily="18" charset="0"/>
            </a:rPr>
            <a:t>                   </a:t>
          </a:r>
          <a:r>
            <a:rPr lang="el-GR" sz="1100" b="0" i="0" u="none" strike="noStrike" baseline="0">
              <a:solidFill>
                <a:srgbClr val="000000"/>
              </a:solidFill>
              <a:latin typeface="Sylfaen" pitchFamily="18" charset="0"/>
            </a:rPr>
            <a:t>                            &amp; Επαγγελματικών Αδειών </a:t>
          </a:r>
        </a:p>
        <a:p>
          <a:pPr algn="l" rtl="0">
            <a:defRPr sz="1000"/>
          </a:pPr>
          <a:endParaRPr lang="el-GR" sz="1100" b="0" i="0" u="none" strike="noStrike" baseline="0">
            <a:solidFill>
              <a:srgbClr val="000000"/>
            </a:solidFill>
            <a:latin typeface="Sylfaen" pitchFamily="18" charset="0"/>
          </a:endParaRPr>
        </a:p>
        <a:p>
          <a:pPr algn="l" rtl="0">
            <a:defRPr sz="1000"/>
          </a:pPr>
          <a:r>
            <a:rPr lang="el-GR" sz="1100" b="0" i="0" u="none" strike="noStrike" baseline="0">
              <a:solidFill>
                <a:srgbClr val="000000"/>
              </a:solidFill>
              <a:latin typeface="Sylfaen" pitchFamily="18" charset="0"/>
            </a:rPr>
            <a:t> </a:t>
          </a:r>
        </a:p>
        <a:p>
          <a:pPr algn="l" rtl="0">
            <a:defRPr sz="1000"/>
          </a:pPr>
          <a:endParaRPr lang="en-US" sz="1100" b="0" i="0" u="none" strike="noStrike" baseline="0">
            <a:solidFill>
              <a:srgbClr val="000000"/>
            </a:solidFill>
            <a:latin typeface="Sylfaen" pitchFamily="18" charset="0"/>
          </a:endParaRPr>
        </a:p>
        <a:p>
          <a:pPr algn="l" rtl="0">
            <a:defRPr sz="1000"/>
          </a:pPr>
          <a:r>
            <a:rPr lang="el-GR" sz="1100" b="0" i="0" u="none" strike="noStrike" baseline="0">
              <a:solidFill>
                <a:srgbClr val="000000"/>
              </a:solidFill>
              <a:latin typeface="Sylfaen" pitchFamily="18" charset="0"/>
            </a:rPr>
            <a:t>   </a:t>
          </a:r>
          <a:r>
            <a:rPr lang="el-GR" sz="1100">
              <a:solidFill>
                <a:schemeClr val="dk1"/>
              </a:solidFill>
              <a:latin typeface="Sylfaen" pitchFamily="18" charset="0"/>
              <a:ea typeface="+mn-ea"/>
              <a:cs typeface="+mn-cs"/>
            </a:rPr>
            <a:t>Κωνσταντίνος Θ. Δουκίδης                                         </a:t>
          </a:r>
          <a:r>
            <a:rPr lang="el-GR" sz="1100" b="0" i="0" u="none" strike="noStrike" baseline="0">
              <a:solidFill>
                <a:srgbClr val="000000"/>
              </a:solidFill>
              <a:latin typeface="Sylfaen" pitchFamily="18" charset="0"/>
            </a:rPr>
            <a:t>Τιμολέων  </a:t>
          </a:r>
          <a:r>
            <a:rPr lang="en-US" sz="1100" b="0" i="0" u="none" strike="noStrike" baseline="0">
              <a:solidFill>
                <a:srgbClr val="000000"/>
              </a:solidFill>
              <a:latin typeface="Sylfaen" pitchFamily="18" charset="0"/>
            </a:rPr>
            <a:t> </a:t>
          </a:r>
          <a:r>
            <a:rPr kumimoji="0" lang="el-GR" sz="1100" b="0" i="0" u="none" strike="noStrike" kern="0" cap="none" spc="0" normalizeH="0" baseline="0" noProof="0">
              <a:ln>
                <a:noFill/>
              </a:ln>
              <a:solidFill>
                <a:srgbClr val="000000"/>
              </a:solidFill>
              <a:effectLst/>
              <a:uLnTx/>
              <a:uFillTx/>
              <a:latin typeface="Sylfaen" pitchFamily="18" charset="0"/>
              <a:ea typeface="+mn-ea"/>
              <a:cs typeface="+mn-cs"/>
            </a:rPr>
            <a:t>Συκούδης                                                </a:t>
          </a:r>
          <a:r>
            <a:rPr lang="el-GR" sz="1100" b="0" i="0" u="none" strike="noStrike" baseline="0">
              <a:solidFill>
                <a:srgbClr val="000000"/>
              </a:solidFill>
              <a:latin typeface="Sylfaen" pitchFamily="18" charset="0"/>
            </a:rPr>
            <a:t>Πρόδρομος Χαραλαμπίδης    </a:t>
          </a:r>
        </a:p>
        <a:p>
          <a:pPr algn="l" rtl="0">
            <a:defRPr sz="1000"/>
          </a:pPr>
          <a:r>
            <a:rPr lang="el-GR" sz="1100" b="0" i="0" u="none" strike="noStrike" baseline="0">
              <a:solidFill>
                <a:srgbClr val="000000"/>
              </a:solidFill>
              <a:latin typeface="Sylfaen" pitchFamily="18" charset="0"/>
            </a:rPr>
            <a:t>    </a:t>
          </a:r>
          <a:r>
            <a:rPr lang="el-GR" sz="1100">
              <a:solidFill>
                <a:schemeClr val="dk1"/>
              </a:solidFill>
              <a:latin typeface="Sylfaen" pitchFamily="18" charset="0"/>
              <a:ea typeface="+mn-ea"/>
              <a:cs typeface="+mn-cs"/>
            </a:rPr>
            <a:t>Γεωπόνος </a:t>
          </a:r>
          <a:r>
            <a:rPr lang="en-US" sz="1100">
              <a:solidFill>
                <a:schemeClr val="dk1"/>
              </a:solidFill>
              <a:latin typeface="Sylfaen" pitchFamily="18" charset="0"/>
              <a:ea typeface="+mn-ea"/>
              <a:cs typeface="+mn-cs"/>
            </a:rPr>
            <a:t>Msc </a:t>
          </a:r>
          <a:r>
            <a:rPr lang="el-GR" sz="1100">
              <a:solidFill>
                <a:schemeClr val="dk1"/>
              </a:solidFill>
              <a:latin typeface="Sylfaen" pitchFamily="18" charset="0"/>
              <a:ea typeface="+mn-ea"/>
              <a:cs typeface="+mn-cs"/>
            </a:rPr>
            <a:t>– ΠΕ9 </a:t>
          </a:r>
          <a:r>
            <a:rPr lang="el-GR" sz="1100" b="0" i="0" u="none" strike="noStrike" baseline="0">
              <a:solidFill>
                <a:srgbClr val="000000"/>
              </a:solidFill>
              <a:latin typeface="Sylfaen" pitchFamily="18" charset="0"/>
            </a:rPr>
            <a:t>                                                 Μηχ/γος Μηχ/κος Τ.Ε.      </a:t>
          </a:r>
          <a:r>
            <a:rPr kumimoji="0" lang="el-GR" sz="1100" b="0" i="0" u="none" strike="noStrike" kern="0" cap="none" spc="0" normalizeH="0" baseline="0" noProof="0">
              <a:ln>
                <a:noFill/>
              </a:ln>
              <a:solidFill>
                <a:srgbClr val="000000"/>
              </a:solidFill>
              <a:effectLst/>
              <a:uLnTx/>
              <a:uFillTx/>
              <a:latin typeface="Sylfaen" pitchFamily="18" charset="0"/>
              <a:ea typeface="+mn-ea"/>
              <a:cs typeface="+mn-cs"/>
            </a:rPr>
            <a:t> </a:t>
          </a:r>
          <a:r>
            <a:rPr kumimoji="0" lang="en-US" sz="1100" b="0" i="0" u="none" strike="noStrike" kern="0" cap="none" spc="0" normalizeH="0" baseline="0" noProof="0">
              <a:ln>
                <a:noFill/>
              </a:ln>
              <a:solidFill>
                <a:srgbClr val="000000"/>
              </a:solidFill>
              <a:effectLst/>
              <a:uLnTx/>
              <a:uFillTx/>
              <a:latin typeface="Sylfaen" pitchFamily="18" charset="0"/>
              <a:ea typeface="+mn-ea"/>
              <a:cs typeface="+mn-cs"/>
            </a:rPr>
            <a:t>                 </a:t>
          </a:r>
          <a:r>
            <a:rPr kumimoji="0" lang="el-GR" sz="1100" b="0" i="0" u="none" strike="noStrike" kern="0" cap="none" spc="0" normalizeH="0" baseline="0" noProof="0">
              <a:ln>
                <a:noFill/>
              </a:ln>
              <a:solidFill>
                <a:srgbClr val="000000"/>
              </a:solidFill>
              <a:effectLst/>
              <a:uLnTx/>
              <a:uFillTx/>
              <a:latin typeface="Sylfaen" pitchFamily="18" charset="0"/>
              <a:ea typeface="+mn-ea"/>
              <a:cs typeface="+mn-cs"/>
            </a:rPr>
            <a:t>                      </a:t>
          </a:r>
          <a:r>
            <a:rPr kumimoji="0" lang="en-US" sz="1100" b="0" i="0" u="none" strike="noStrike" kern="0" cap="none" spc="0" normalizeH="0" baseline="0" noProof="0">
              <a:ln>
                <a:noFill/>
              </a:ln>
              <a:solidFill>
                <a:srgbClr val="000000"/>
              </a:solidFill>
              <a:effectLst/>
              <a:uLnTx/>
              <a:uFillTx/>
              <a:latin typeface="Sylfaen" pitchFamily="18" charset="0"/>
              <a:ea typeface="+mn-ea"/>
              <a:cs typeface="+mn-cs"/>
            </a:rPr>
            <a:t> </a:t>
          </a:r>
          <a:r>
            <a:rPr lang="el-GR" sz="1100" b="0" i="0" u="none" strike="noStrike" baseline="0">
              <a:solidFill>
                <a:srgbClr val="000000"/>
              </a:solidFill>
              <a:latin typeface="Sylfaen" pitchFamily="18" charset="0"/>
            </a:rPr>
            <a:t>Αρχιτέκτων Μηχανικός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9922</xdr:colOff>
      <xdr:row>74</xdr:row>
      <xdr:rowOff>128984</xdr:rowOff>
    </xdr:from>
    <xdr:to>
      <xdr:col>3</xdr:col>
      <xdr:colOff>5363765</xdr:colOff>
      <xdr:row>86</xdr:row>
      <xdr:rowOff>76597</xdr:rowOff>
    </xdr:to>
    <xdr:sp macro="" textlink="">
      <xdr:nvSpPr>
        <xdr:cNvPr id="4" name="TextBox 2">
          <a:extLst>
            <a:ext uri="{FF2B5EF4-FFF2-40B4-BE49-F238E27FC236}">
              <a16:creationId xmlns:a16="http://schemas.microsoft.com/office/drawing/2014/main" id="{00000000-0008-0000-0200-000004000000}"/>
            </a:ext>
          </a:extLst>
        </xdr:cNvPr>
        <xdr:cNvSpPr txBox="1"/>
      </xdr:nvSpPr>
      <xdr:spPr>
        <a:xfrm>
          <a:off x="714375" y="32712422"/>
          <a:ext cx="819149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l-GR" sz="1100" b="0" i="0" u="none" strike="noStrike" baseline="0">
              <a:solidFill>
                <a:srgbClr val="000000"/>
              </a:solidFill>
              <a:latin typeface="Calibri"/>
              <a:cs typeface="Calibri"/>
            </a:rPr>
            <a:t> </a:t>
          </a:r>
          <a:endParaRPr lang="en-US" sz="1100" b="0" i="0" u="none" strike="noStrike" baseline="0">
            <a:solidFill>
              <a:srgbClr val="000000"/>
            </a:solidFill>
            <a:latin typeface="Calibri"/>
            <a:cs typeface="Calibri"/>
          </a:endParaRPr>
        </a:p>
        <a:p>
          <a:pPr algn="l" rtl="0">
            <a:defRPr sz="1000"/>
          </a:pPr>
          <a:endParaRPr lang="el-GR" sz="1100" b="0" i="0" u="none" strike="noStrike" baseline="0">
            <a:solidFill>
              <a:srgbClr val="000000"/>
            </a:solidFill>
            <a:latin typeface="Sylfaen" pitchFamily="18" charset="0"/>
            <a:cs typeface="Calibri"/>
          </a:endParaRPr>
        </a:p>
        <a:p>
          <a:pPr algn="l" rtl="0">
            <a:defRPr sz="1000"/>
          </a:pPr>
          <a:r>
            <a:rPr lang="el-GR" sz="1100" b="0" i="0" u="none" strike="noStrike" baseline="0">
              <a:solidFill>
                <a:srgbClr val="000000"/>
              </a:solidFill>
              <a:latin typeface="Sylfaen" pitchFamily="18" charset="0"/>
            </a:rPr>
            <a:t>		</a:t>
          </a:r>
          <a:r>
            <a:rPr lang="el-GR" sz="1100" b="1" i="0" u="none" strike="noStrike" baseline="0">
              <a:solidFill>
                <a:srgbClr val="000000"/>
              </a:solidFill>
              <a:latin typeface="Sylfaen" pitchFamily="18" charset="0"/>
            </a:rPr>
            <a:t>     </a:t>
          </a:r>
          <a:r>
            <a:rPr lang="en-US" sz="1100" b="1" i="0" u="none" strike="noStrike" baseline="0">
              <a:solidFill>
                <a:srgbClr val="000000"/>
              </a:solidFill>
              <a:latin typeface="Sylfaen" pitchFamily="18" charset="0"/>
            </a:rPr>
            <a:t>                </a:t>
          </a:r>
          <a:r>
            <a:rPr lang="el-GR" sz="1100" b="1" i="0" u="none" strike="noStrike" baseline="0">
              <a:solidFill>
                <a:srgbClr val="000000"/>
              </a:solidFill>
              <a:latin typeface="Sylfaen" pitchFamily="18" charset="0"/>
            </a:rPr>
            <a:t>                                   Εγκρίθηκε		</a:t>
          </a:r>
          <a:r>
            <a:rPr lang="en-US" sz="1100" b="1" i="0" u="none" strike="noStrike" baseline="0">
              <a:solidFill>
                <a:srgbClr val="000000"/>
              </a:solidFill>
              <a:latin typeface="Sylfaen" pitchFamily="18" charset="0"/>
            </a:rPr>
            <a:t>                             </a:t>
          </a:r>
          <a:r>
            <a:rPr lang="el-GR" sz="1100" b="1" i="0" u="none" strike="noStrike" baseline="0">
              <a:solidFill>
                <a:srgbClr val="000000"/>
              </a:solidFill>
              <a:latin typeface="Sylfaen" pitchFamily="18" charset="0"/>
            </a:rPr>
            <a:t>   Θεωρήθηκε</a:t>
          </a:r>
          <a:endParaRPr lang="el-GR" sz="1100" b="1" i="0" u="none" strike="noStrike" baseline="0">
            <a:solidFill>
              <a:srgbClr val="000000"/>
            </a:solidFill>
            <a:latin typeface="Sylfaen" pitchFamily="18" charset="0"/>
            <a:cs typeface="Calibri"/>
          </a:endParaRPr>
        </a:p>
        <a:p>
          <a:pPr algn="l" rtl="0">
            <a:defRPr sz="1000"/>
          </a:pPr>
          <a:r>
            <a:rPr lang="el-GR" sz="1100" b="0" i="0" u="none" strike="noStrike" baseline="0">
              <a:solidFill>
                <a:srgbClr val="000000"/>
              </a:solidFill>
              <a:latin typeface="Sylfaen" pitchFamily="18" charset="0"/>
            </a:rPr>
            <a:t>              Ο  Συντάξας &amp;	</a:t>
          </a:r>
          <a:r>
            <a:rPr lang="en-US" sz="1100" b="0" i="0" u="none" strike="noStrike" baseline="0">
              <a:solidFill>
                <a:srgbClr val="000000"/>
              </a:solidFill>
              <a:latin typeface="Sylfaen" pitchFamily="18" charset="0"/>
            </a:rPr>
            <a:t>             </a:t>
          </a:r>
          <a:r>
            <a:rPr lang="el-GR" sz="1100" b="0" i="0" u="none" strike="noStrike" baseline="0">
              <a:solidFill>
                <a:srgbClr val="000000"/>
              </a:solidFill>
              <a:latin typeface="Sylfaen" pitchFamily="18" charset="0"/>
            </a:rPr>
            <a:t>                          </a:t>
          </a:r>
          <a:r>
            <a:rPr lang="en-US" sz="1100" b="0" i="0" u="none" strike="noStrike" baseline="0">
              <a:solidFill>
                <a:srgbClr val="000000"/>
              </a:solidFill>
              <a:latin typeface="Sylfaen" pitchFamily="18" charset="0"/>
            </a:rPr>
            <a:t>  </a:t>
          </a:r>
          <a:r>
            <a:rPr lang="el-GR" sz="1100" b="0" i="0" u="none" strike="noStrike" baseline="0">
              <a:solidFill>
                <a:srgbClr val="000000"/>
              </a:solidFill>
              <a:latin typeface="Sylfaen" pitchFamily="18" charset="0"/>
            </a:rPr>
            <a:t>Ο Πρ/νος του  Τμήματος 	       </a:t>
          </a:r>
          <a:r>
            <a:rPr lang="en-US" sz="1100" b="0" i="0" u="none" strike="noStrike" baseline="0">
              <a:solidFill>
                <a:srgbClr val="000000"/>
              </a:solidFill>
              <a:latin typeface="Sylfaen" pitchFamily="18" charset="0"/>
            </a:rPr>
            <a:t>      </a:t>
          </a:r>
          <a:r>
            <a:rPr lang="el-GR" sz="1100" b="0" i="0" u="none" strike="noStrike" baseline="0">
              <a:solidFill>
                <a:srgbClr val="000000"/>
              </a:solidFill>
              <a:latin typeface="Sylfaen" pitchFamily="18" charset="0"/>
            </a:rPr>
            <a:t>    </a:t>
          </a:r>
          <a:r>
            <a:rPr lang="en-US" sz="1100" b="0" i="0" u="none" strike="noStrike" baseline="0">
              <a:solidFill>
                <a:srgbClr val="000000"/>
              </a:solidFill>
              <a:latin typeface="Sylfaen" pitchFamily="18" charset="0"/>
            </a:rPr>
            <a:t>O</a:t>
          </a:r>
          <a:r>
            <a:rPr lang="el-GR" sz="1100" b="0" i="0" u="none" strike="noStrike" baseline="0">
              <a:solidFill>
                <a:srgbClr val="000000"/>
              </a:solidFill>
              <a:latin typeface="Sylfaen" pitchFamily="18" charset="0"/>
            </a:rPr>
            <a:t> Δ/ντης Τεχνικών Υπηρεσιών                   </a:t>
          </a:r>
          <a:r>
            <a:rPr lang="el-GR" sz="1100">
              <a:solidFill>
                <a:schemeClr val="dk1"/>
              </a:solidFill>
              <a:latin typeface="Sylfaen" pitchFamily="18" charset="0"/>
              <a:ea typeface="+mn-ea"/>
              <a:cs typeface="+mn-cs"/>
            </a:rPr>
            <a:t>Προϊστάμενος Τμήματος Πρασίνου</a:t>
          </a:r>
          <a:r>
            <a:rPr lang="el-GR" sz="1100" b="0" i="0" u="none" strike="noStrike" baseline="0">
              <a:solidFill>
                <a:srgbClr val="000000"/>
              </a:solidFill>
              <a:latin typeface="Sylfaen" pitchFamily="18" charset="0"/>
            </a:rPr>
            <a:t>                  </a:t>
          </a:r>
          <a:r>
            <a:rPr lang="en-US" sz="1100" b="0" i="0" u="none" strike="noStrike" baseline="0">
              <a:solidFill>
                <a:srgbClr val="000000"/>
              </a:solidFill>
              <a:latin typeface="Sylfaen" pitchFamily="18" charset="0"/>
            </a:rPr>
            <a:t>       </a:t>
          </a:r>
          <a:r>
            <a:rPr lang="el-GR" sz="1100" b="0" i="0" u="none" strike="noStrike" baseline="0">
              <a:solidFill>
                <a:srgbClr val="000000"/>
              </a:solidFill>
              <a:latin typeface="Sylfaen" pitchFamily="18" charset="0"/>
            </a:rPr>
            <a:t> Μηχανολογικών Εγκαταστάσεων 		       	</a:t>
          </a:r>
          <a:endParaRPr lang="en-US" sz="1100" b="0" i="0" u="none" strike="noStrike" baseline="0">
            <a:solidFill>
              <a:srgbClr val="000000"/>
            </a:solidFill>
            <a:latin typeface="Sylfaen" pitchFamily="18" charset="0"/>
          </a:endParaRPr>
        </a:p>
        <a:p>
          <a:pPr algn="l" rtl="0">
            <a:defRPr sz="1000"/>
          </a:pPr>
          <a:r>
            <a:rPr lang="el-GR" sz="1100" b="0" i="0" u="none" strike="noStrike" baseline="0">
              <a:solidFill>
                <a:srgbClr val="000000"/>
              </a:solidFill>
              <a:latin typeface="Sylfaen" pitchFamily="18" charset="0"/>
            </a:rPr>
            <a:t>                                             </a:t>
          </a:r>
          <a:r>
            <a:rPr lang="en-US" sz="1100" b="0" i="0" u="none" strike="noStrike" baseline="0">
              <a:solidFill>
                <a:srgbClr val="000000"/>
              </a:solidFill>
              <a:latin typeface="Sylfaen" pitchFamily="18" charset="0"/>
            </a:rPr>
            <a:t>                   </a:t>
          </a:r>
          <a:r>
            <a:rPr lang="el-GR" sz="1100" b="0" i="0" u="none" strike="noStrike" baseline="0">
              <a:solidFill>
                <a:srgbClr val="000000"/>
              </a:solidFill>
              <a:latin typeface="Sylfaen" pitchFamily="18" charset="0"/>
            </a:rPr>
            <a:t>                            &amp; Επαγγελματικών Αδειών </a:t>
          </a:r>
        </a:p>
        <a:p>
          <a:pPr algn="l" rtl="0">
            <a:defRPr sz="1000"/>
          </a:pPr>
          <a:endParaRPr lang="el-GR" sz="1100" b="0" i="0" u="none" strike="noStrike" baseline="0">
            <a:solidFill>
              <a:srgbClr val="000000"/>
            </a:solidFill>
            <a:latin typeface="Sylfaen" pitchFamily="18" charset="0"/>
          </a:endParaRPr>
        </a:p>
        <a:p>
          <a:pPr algn="l" rtl="0">
            <a:defRPr sz="1000"/>
          </a:pPr>
          <a:r>
            <a:rPr lang="el-GR" sz="1100" b="0" i="0" u="none" strike="noStrike" baseline="0">
              <a:solidFill>
                <a:srgbClr val="000000"/>
              </a:solidFill>
              <a:latin typeface="Sylfaen" pitchFamily="18" charset="0"/>
            </a:rPr>
            <a:t> </a:t>
          </a:r>
        </a:p>
        <a:p>
          <a:pPr algn="l" rtl="0">
            <a:defRPr sz="1000"/>
          </a:pPr>
          <a:endParaRPr lang="en-US" sz="1100" b="0" i="0" u="none" strike="noStrike" baseline="0">
            <a:solidFill>
              <a:srgbClr val="000000"/>
            </a:solidFill>
            <a:latin typeface="Sylfaen" pitchFamily="18" charset="0"/>
          </a:endParaRPr>
        </a:p>
        <a:p>
          <a:pPr algn="l" rtl="0">
            <a:defRPr sz="1000"/>
          </a:pPr>
          <a:r>
            <a:rPr lang="el-GR" sz="1100" b="0" i="0" u="none" strike="noStrike" baseline="0">
              <a:solidFill>
                <a:srgbClr val="000000"/>
              </a:solidFill>
              <a:latin typeface="Sylfaen" pitchFamily="18" charset="0"/>
            </a:rPr>
            <a:t>   </a:t>
          </a:r>
          <a:r>
            <a:rPr lang="el-GR" sz="1100">
              <a:solidFill>
                <a:schemeClr val="dk1"/>
              </a:solidFill>
              <a:latin typeface="Sylfaen" pitchFamily="18" charset="0"/>
              <a:ea typeface="+mn-ea"/>
              <a:cs typeface="+mn-cs"/>
            </a:rPr>
            <a:t>Κωνσταντίνος Θ. Δουκίδης                                         </a:t>
          </a:r>
          <a:r>
            <a:rPr lang="el-GR" sz="1100" b="0" i="0" u="none" strike="noStrike" baseline="0">
              <a:solidFill>
                <a:srgbClr val="000000"/>
              </a:solidFill>
              <a:latin typeface="Sylfaen" pitchFamily="18" charset="0"/>
            </a:rPr>
            <a:t>Τιμολέων  </a:t>
          </a:r>
          <a:r>
            <a:rPr lang="en-US" sz="1100" b="0" i="0" u="none" strike="noStrike" baseline="0">
              <a:solidFill>
                <a:srgbClr val="000000"/>
              </a:solidFill>
              <a:latin typeface="Sylfaen" pitchFamily="18" charset="0"/>
            </a:rPr>
            <a:t> </a:t>
          </a:r>
          <a:r>
            <a:rPr kumimoji="0" lang="el-GR" sz="1100" b="0" i="0" u="none" strike="noStrike" kern="0" cap="none" spc="0" normalizeH="0" baseline="0" noProof="0">
              <a:ln>
                <a:noFill/>
              </a:ln>
              <a:solidFill>
                <a:srgbClr val="000000"/>
              </a:solidFill>
              <a:effectLst/>
              <a:uLnTx/>
              <a:uFillTx/>
              <a:latin typeface="Sylfaen" pitchFamily="18" charset="0"/>
              <a:ea typeface="+mn-ea"/>
              <a:cs typeface="+mn-cs"/>
            </a:rPr>
            <a:t>Συκούδης                                                </a:t>
          </a:r>
          <a:r>
            <a:rPr lang="el-GR" sz="1100" b="0" i="0" u="none" strike="noStrike" baseline="0">
              <a:solidFill>
                <a:srgbClr val="000000"/>
              </a:solidFill>
              <a:latin typeface="Sylfaen" pitchFamily="18" charset="0"/>
            </a:rPr>
            <a:t>Πρόδρομος Χαραλαμπίδης    </a:t>
          </a:r>
        </a:p>
        <a:p>
          <a:pPr algn="l" rtl="0">
            <a:defRPr sz="1000"/>
          </a:pPr>
          <a:r>
            <a:rPr lang="el-GR" sz="1100" b="0" i="0" u="none" strike="noStrike" baseline="0">
              <a:solidFill>
                <a:srgbClr val="000000"/>
              </a:solidFill>
              <a:latin typeface="Sylfaen" pitchFamily="18" charset="0"/>
            </a:rPr>
            <a:t>    </a:t>
          </a:r>
          <a:r>
            <a:rPr lang="el-GR" sz="1100">
              <a:solidFill>
                <a:schemeClr val="dk1"/>
              </a:solidFill>
              <a:latin typeface="Sylfaen" pitchFamily="18" charset="0"/>
              <a:ea typeface="+mn-ea"/>
              <a:cs typeface="+mn-cs"/>
            </a:rPr>
            <a:t>Γεωπόνος </a:t>
          </a:r>
          <a:r>
            <a:rPr lang="en-US" sz="1100">
              <a:solidFill>
                <a:schemeClr val="dk1"/>
              </a:solidFill>
              <a:latin typeface="Sylfaen" pitchFamily="18" charset="0"/>
              <a:ea typeface="+mn-ea"/>
              <a:cs typeface="+mn-cs"/>
            </a:rPr>
            <a:t>Msc </a:t>
          </a:r>
          <a:r>
            <a:rPr lang="el-GR" sz="1100">
              <a:solidFill>
                <a:schemeClr val="dk1"/>
              </a:solidFill>
              <a:latin typeface="Sylfaen" pitchFamily="18" charset="0"/>
              <a:ea typeface="+mn-ea"/>
              <a:cs typeface="+mn-cs"/>
            </a:rPr>
            <a:t>– ΠΕ9 </a:t>
          </a:r>
          <a:r>
            <a:rPr lang="el-GR" sz="1100" b="0" i="0" u="none" strike="noStrike" baseline="0">
              <a:solidFill>
                <a:srgbClr val="000000"/>
              </a:solidFill>
              <a:latin typeface="Sylfaen" pitchFamily="18" charset="0"/>
            </a:rPr>
            <a:t>                                                 Μηχ/γος Μηχ/κος Τ.Ε.      </a:t>
          </a:r>
          <a:r>
            <a:rPr kumimoji="0" lang="el-GR" sz="1100" b="0" i="0" u="none" strike="noStrike" kern="0" cap="none" spc="0" normalizeH="0" baseline="0" noProof="0">
              <a:ln>
                <a:noFill/>
              </a:ln>
              <a:solidFill>
                <a:srgbClr val="000000"/>
              </a:solidFill>
              <a:effectLst/>
              <a:uLnTx/>
              <a:uFillTx/>
              <a:latin typeface="Sylfaen" pitchFamily="18" charset="0"/>
              <a:ea typeface="+mn-ea"/>
              <a:cs typeface="+mn-cs"/>
            </a:rPr>
            <a:t> </a:t>
          </a:r>
          <a:r>
            <a:rPr kumimoji="0" lang="en-US" sz="1100" b="0" i="0" u="none" strike="noStrike" kern="0" cap="none" spc="0" normalizeH="0" baseline="0" noProof="0">
              <a:ln>
                <a:noFill/>
              </a:ln>
              <a:solidFill>
                <a:srgbClr val="000000"/>
              </a:solidFill>
              <a:effectLst/>
              <a:uLnTx/>
              <a:uFillTx/>
              <a:latin typeface="Sylfaen" pitchFamily="18" charset="0"/>
              <a:ea typeface="+mn-ea"/>
              <a:cs typeface="+mn-cs"/>
            </a:rPr>
            <a:t>                 </a:t>
          </a:r>
          <a:r>
            <a:rPr kumimoji="0" lang="el-GR" sz="1100" b="0" i="0" u="none" strike="noStrike" kern="0" cap="none" spc="0" normalizeH="0" baseline="0" noProof="0">
              <a:ln>
                <a:noFill/>
              </a:ln>
              <a:solidFill>
                <a:srgbClr val="000000"/>
              </a:solidFill>
              <a:effectLst/>
              <a:uLnTx/>
              <a:uFillTx/>
              <a:latin typeface="Sylfaen" pitchFamily="18" charset="0"/>
              <a:ea typeface="+mn-ea"/>
              <a:cs typeface="+mn-cs"/>
            </a:rPr>
            <a:t>                      </a:t>
          </a:r>
          <a:r>
            <a:rPr kumimoji="0" lang="en-US" sz="1100" b="0" i="0" u="none" strike="noStrike" kern="0" cap="none" spc="0" normalizeH="0" baseline="0" noProof="0">
              <a:ln>
                <a:noFill/>
              </a:ln>
              <a:solidFill>
                <a:srgbClr val="000000"/>
              </a:solidFill>
              <a:effectLst/>
              <a:uLnTx/>
              <a:uFillTx/>
              <a:latin typeface="Sylfaen" pitchFamily="18" charset="0"/>
              <a:ea typeface="+mn-ea"/>
              <a:cs typeface="+mn-cs"/>
            </a:rPr>
            <a:t> </a:t>
          </a:r>
          <a:r>
            <a:rPr lang="el-GR" sz="1100" b="0" i="0" u="none" strike="noStrike" baseline="0">
              <a:solidFill>
                <a:srgbClr val="000000"/>
              </a:solidFill>
              <a:latin typeface="Sylfaen" pitchFamily="18" charset="0"/>
            </a:rPr>
            <a:t>Αρχιτέκτων Μηχανικός </a:t>
          </a:r>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5"/>
  <sheetViews>
    <sheetView topLeftCell="A37" zoomScale="80" zoomScaleNormal="80" workbookViewId="0">
      <selection activeCell="E8" sqref="E8"/>
    </sheetView>
  </sheetViews>
  <sheetFormatPr defaultRowHeight="15" x14ac:dyDescent="0.25"/>
  <cols>
    <col min="1" max="1" width="5.28515625" style="1" customWidth="1"/>
    <col min="2" max="2" width="5" style="4" bestFit="1" customWidth="1"/>
    <col min="3" max="3" width="36.28515625" style="1" customWidth="1"/>
    <col min="4" max="4" width="7.85546875" style="1" customWidth="1"/>
    <col min="5" max="5" width="12.140625" style="1" customWidth="1"/>
    <col min="6" max="6" width="13.140625" style="2" customWidth="1"/>
    <col min="7" max="7" width="12.7109375" style="1" customWidth="1"/>
    <col min="8" max="8" width="11.140625" style="1" customWidth="1"/>
    <col min="9" max="9" width="9" style="1" customWidth="1"/>
    <col min="10" max="10" width="12.7109375" style="1" customWidth="1"/>
    <col min="11" max="16384" width="9.140625" style="1"/>
  </cols>
  <sheetData>
    <row r="1" spans="1:13" customFormat="1" ht="29.25" customHeight="1" x14ac:dyDescent="0.25">
      <c r="A1" s="87" t="s">
        <v>1</v>
      </c>
      <c r="B1" s="87"/>
      <c r="C1" s="87"/>
      <c r="D1" s="87"/>
      <c r="E1" s="87"/>
      <c r="F1" s="87"/>
      <c r="G1" s="87"/>
      <c r="H1" s="87"/>
      <c r="I1" s="87"/>
      <c r="J1" s="87"/>
    </row>
    <row r="2" spans="1:13" customFormat="1" ht="29.25" customHeight="1" x14ac:dyDescent="0.25">
      <c r="A2" s="87" t="s">
        <v>132</v>
      </c>
      <c r="B2" s="90"/>
      <c r="C2" s="90"/>
      <c r="D2" s="90"/>
      <c r="E2" s="90"/>
      <c r="F2" s="90"/>
      <c r="G2" s="90"/>
      <c r="H2" s="90"/>
      <c r="I2" s="90"/>
      <c r="J2" s="90"/>
    </row>
    <row r="3" spans="1:13" customFormat="1" ht="40.5" customHeight="1" x14ac:dyDescent="0.25">
      <c r="A3" s="87" t="s">
        <v>44</v>
      </c>
      <c r="B3" s="88"/>
      <c r="C3" s="88"/>
      <c r="D3" s="88"/>
      <c r="E3" s="88"/>
      <c r="F3" s="88"/>
      <c r="G3" s="88"/>
      <c r="H3" s="88"/>
      <c r="I3" s="88"/>
      <c r="J3" s="88"/>
    </row>
    <row r="4" spans="1:13" customFormat="1" ht="29.25" customHeight="1" x14ac:dyDescent="0.25">
      <c r="A4" s="89"/>
      <c r="B4" s="69"/>
      <c r="C4" s="69"/>
      <c r="D4" s="69"/>
      <c r="E4" s="91" t="s">
        <v>21</v>
      </c>
      <c r="F4" s="92"/>
      <c r="G4" s="91" t="s">
        <v>20</v>
      </c>
      <c r="H4" s="93"/>
      <c r="I4" s="89"/>
      <c r="J4" s="88"/>
    </row>
    <row r="5" spans="1:13" customFormat="1" ht="41.25" customHeight="1" x14ac:dyDescent="0.25">
      <c r="A5" s="26" t="s">
        <v>2</v>
      </c>
      <c r="B5" s="26" t="s">
        <v>3</v>
      </c>
      <c r="C5" s="27" t="s">
        <v>10</v>
      </c>
      <c r="D5" s="27" t="s">
        <v>127</v>
      </c>
      <c r="E5" s="28" t="s">
        <v>46</v>
      </c>
      <c r="F5" s="28" t="s">
        <v>45</v>
      </c>
      <c r="G5" s="28" t="s">
        <v>47</v>
      </c>
      <c r="H5" s="28" t="s">
        <v>45</v>
      </c>
      <c r="I5" s="27" t="s">
        <v>4</v>
      </c>
      <c r="J5" s="27" t="s">
        <v>5</v>
      </c>
    </row>
    <row r="6" spans="1:13" ht="36" customHeight="1" x14ac:dyDescent="0.25">
      <c r="A6" s="94" t="s">
        <v>11</v>
      </c>
      <c r="B6" s="40">
        <v>1</v>
      </c>
      <c r="C6" s="39" t="s">
        <v>81</v>
      </c>
      <c r="D6" s="40" t="s">
        <v>128</v>
      </c>
      <c r="E6" s="40">
        <v>0</v>
      </c>
      <c r="F6" s="40">
        <v>200</v>
      </c>
      <c r="G6" s="45">
        <f t="shared" ref="G6:G13" si="0">E6*J6</f>
        <v>0</v>
      </c>
      <c r="H6" s="45">
        <f>J6*F6</f>
        <v>42</v>
      </c>
      <c r="I6" s="60">
        <f t="shared" ref="I6:I13" si="1">E6+F6</f>
        <v>200</v>
      </c>
      <c r="J6" s="46">
        <v>0.21</v>
      </c>
      <c r="L6" s="21"/>
      <c r="M6" s="22"/>
    </row>
    <row r="7" spans="1:13" s="37" customFormat="1" ht="36" customHeight="1" x14ac:dyDescent="0.25">
      <c r="A7" s="94"/>
      <c r="B7" s="40">
        <v>2</v>
      </c>
      <c r="C7" s="39" t="s">
        <v>82</v>
      </c>
      <c r="D7" s="40" t="s">
        <v>128</v>
      </c>
      <c r="E7" s="40">
        <v>0</v>
      </c>
      <c r="F7" s="40">
        <v>1000</v>
      </c>
      <c r="G7" s="45">
        <f t="shared" si="0"/>
        <v>0</v>
      </c>
      <c r="H7" s="45">
        <f t="shared" ref="H7:H27" si="2">J7*F7</f>
        <v>230</v>
      </c>
      <c r="I7" s="60">
        <f t="shared" si="1"/>
        <v>1000</v>
      </c>
      <c r="J7" s="46">
        <v>0.23</v>
      </c>
      <c r="L7" s="21"/>
      <c r="M7" s="22"/>
    </row>
    <row r="8" spans="1:13" ht="29.25" customHeight="1" x14ac:dyDescent="0.25">
      <c r="A8" s="94"/>
      <c r="B8" s="40">
        <v>3</v>
      </c>
      <c r="C8" s="39" t="s">
        <v>83</v>
      </c>
      <c r="D8" s="40" t="s">
        <v>128</v>
      </c>
      <c r="E8" s="40">
        <v>0</v>
      </c>
      <c r="F8" s="40">
        <v>300</v>
      </c>
      <c r="G8" s="45">
        <f t="shared" si="0"/>
        <v>0</v>
      </c>
      <c r="H8" s="45">
        <f t="shared" si="2"/>
        <v>87</v>
      </c>
      <c r="I8" s="60">
        <f t="shared" si="1"/>
        <v>300</v>
      </c>
      <c r="J8" s="46">
        <v>0.28999999999999998</v>
      </c>
      <c r="L8" s="21"/>
      <c r="M8" s="22"/>
    </row>
    <row r="9" spans="1:13" s="37" customFormat="1" ht="29.25" customHeight="1" x14ac:dyDescent="0.25">
      <c r="A9" s="94"/>
      <c r="B9" s="40">
        <v>4</v>
      </c>
      <c r="C9" s="39" t="s">
        <v>84</v>
      </c>
      <c r="D9" s="40" t="s">
        <v>128</v>
      </c>
      <c r="E9" s="40">
        <v>0</v>
      </c>
      <c r="F9" s="40">
        <v>700</v>
      </c>
      <c r="G9" s="45">
        <f t="shared" si="0"/>
        <v>0</v>
      </c>
      <c r="H9" s="45">
        <f t="shared" si="2"/>
        <v>182</v>
      </c>
      <c r="I9" s="60">
        <f t="shared" si="1"/>
        <v>700</v>
      </c>
      <c r="J9" s="46">
        <v>0.26</v>
      </c>
      <c r="L9" s="21"/>
      <c r="M9" s="22"/>
    </row>
    <row r="10" spans="1:13" ht="23.25" customHeight="1" x14ac:dyDescent="0.25">
      <c r="A10" s="94"/>
      <c r="B10" s="40">
        <v>5</v>
      </c>
      <c r="C10" s="39" t="s">
        <v>85</v>
      </c>
      <c r="D10" s="40" t="s">
        <v>128</v>
      </c>
      <c r="E10" s="40">
        <v>0</v>
      </c>
      <c r="F10" s="40">
        <v>500</v>
      </c>
      <c r="G10" s="45">
        <f t="shared" si="0"/>
        <v>0</v>
      </c>
      <c r="H10" s="45">
        <f t="shared" si="2"/>
        <v>90</v>
      </c>
      <c r="I10" s="60">
        <f t="shared" si="1"/>
        <v>500</v>
      </c>
      <c r="J10" s="46">
        <v>0.18</v>
      </c>
      <c r="L10" s="21"/>
      <c r="M10" s="22"/>
    </row>
    <row r="11" spans="1:13" ht="23.25" customHeight="1" x14ac:dyDescent="0.25">
      <c r="A11" s="94"/>
      <c r="B11" s="40">
        <v>6</v>
      </c>
      <c r="C11" s="39" t="s">
        <v>86</v>
      </c>
      <c r="D11" s="40" t="s">
        <v>128</v>
      </c>
      <c r="E11" s="40">
        <v>0</v>
      </c>
      <c r="F11" s="40">
        <v>2000</v>
      </c>
      <c r="G11" s="45">
        <f t="shared" si="0"/>
        <v>0</v>
      </c>
      <c r="H11" s="45">
        <f t="shared" si="2"/>
        <v>460</v>
      </c>
      <c r="I11" s="60">
        <f t="shared" si="1"/>
        <v>2000</v>
      </c>
      <c r="J11" s="46">
        <v>0.23</v>
      </c>
      <c r="L11" s="21"/>
      <c r="M11" s="22"/>
    </row>
    <row r="12" spans="1:13" s="37" customFormat="1" ht="23.25" customHeight="1" x14ac:dyDescent="0.25">
      <c r="A12" s="94"/>
      <c r="B12" s="40">
        <v>7</v>
      </c>
      <c r="C12" s="39" t="s">
        <v>18</v>
      </c>
      <c r="D12" s="40" t="s">
        <v>128</v>
      </c>
      <c r="E12" s="40">
        <v>0</v>
      </c>
      <c r="F12" s="40">
        <v>300</v>
      </c>
      <c r="G12" s="45">
        <f t="shared" si="0"/>
        <v>0</v>
      </c>
      <c r="H12" s="45">
        <f t="shared" si="2"/>
        <v>96</v>
      </c>
      <c r="I12" s="60">
        <f t="shared" si="1"/>
        <v>300</v>
      </c>
      <c r="J12" s="46">
        <v>0.32</v>
      </c>
      <c r="L12" s="21"/>
      <c r="M12" s="22"/>
    </row>
    <row r="13" spans="1:13" s="37" customFormat="1" ht="23.25" customHeight="1" x14ac:dyDescent="0.25">
      <c r="A13" s="94"/>
      <c r="B13" s="40">
        <v>8</v>
      </c>
      <c r="C13" s="39" t="s">
        <v>19</v>
      </c>
      <c r="D13" s="40" t="s">
        <v>128</v>
      </c>
      <c r="E13" s="40">
        <v>0</v>
      </c>
      <c r="F13" s="40">
        <v>250</v>
      </c>
      <c r="G13" s="45">
        <f t="shared" si="0"/>
        <v>0</v>
      </c>
      <c r="H13" s="45">
        <f t="shared" si="2"/>
        <v>112.5</v>
      </c>
      <c r="I13" s="60">
        <f t="shared" si="1"/>
        <v>250</v>
      </c>
      <c r="J13" s="46">
        <v>0.45</v>
      </c>
      <c r="L13" s="21"/>
      <c r="M13" s="22"/>
    </row>
    <row r="14" spans="1:13" s="37" customFormat="1" ht="32.25" customHeight="1" x14ac:dyDescent="0.25">
      <c r="A14" s="94"/>
      <c r="B14" s="40">
        <v>9</v>
      </c>
      <c r="C14" s="39" t="s">
        <v>130</v>
      </c>
      <c r="D14" s="40" t="s">
        <v>0</v>
      </c>
      <c r="E14" s="40">
        <v>0</v>
      </c>
      <c r="F14" s="40">
        <v>10</v>
      </c>
      <c r="G14" s="45">
        <f t="shared" ref="G14:G27" si="3">E14*J14</f>
        <v>0</v>
      </c>
      <c r="H14" s="45">
        <f t="shared" si="2"/>
        <v>80</v>
      </c>
      <c r="I14" s="60">
        <f t="shared" ref="I14:I27" si="4">E14+F14</f>
        <v>10</v>
      </c>
      <c r="J14" s="46">
        <v>8</v>
      </c>
      <c r="L14" s="21"/>
      <c r="M14" s="22"/>
    </row>
    <row r="15" spans="1:13" s="37" customFormat="1" ht="30.75" customHeight="1" x14ac:dyDescent="0.25">
      <c r="A15" s="94"/>
      <c r="B15" s="40">
        <v>10</v>
      </c>
      <c r="C15" s="39" t="s">
        <v>87</v>
      </c>
      <c r="D15" s="40" t="s">
        <v>0</v>
      </c>
      <c r="E15" s="40">
        <v>0</v>
      </c>
      <c r="F15" s="40">
        <v>20</v>
      </c>
      <c r="G15" s="45">
        <f t="shared" si="3"/>
        <v>0</v>
      </c>
      <c r="H15" s="45">
        <f t="shared" si="2"/>
        <v>1700</v>
      </c>
      <c r="I15" s="60">
        <f t="shared" si="4"/>
        <v>20</v>
      </c>
      <c r="J15" s="46">
        <v>85</v>
      </c>
      <c r="L15" s="21"/>
      <c r="M15" s="22"/>
    </row>
    <row r="16" spans="1:13" s="37" customFormat="1" ht="30.75" customHeight="1" x14ac:dyDescent="0.25">
      <c r="A16" s="94"/>
      <c r="B16" s="40">
        <v>11</v>
      </c>
      <c r="C16" s="39" t="s">
        <v>88</v>
      </c>
      <c r="D16" s="40" t="s">
        <v>0</v>
      </c>
      <c r="E16" s="40">
        <v>0</v>
      </c>
      <c r="F16" s="40">
        <v>10</v>
      </c>
      <c r="G16" s="45">
        <f t="shared" si="3"/>
        <v>0</v>
      </c>
      <c r="H16" s="45">
        <f t="shared" si="2"/>
        <v>1030</v>
      </c>
      <c r="I16" s="60">
        <f t="shared" si="4"/>
        <v>10</v>
      </c>
      <c r="J16" s="46">
        <v>103</v>
      </c>
      <c r="L16" s="21"/>
      <c r="M16" s="22"/>
    </row>
    <row r="17" spans="1:13" s="37" customFormat="1" ht="30.75" customHeight="1" x14ac:dyDescent="0.25">
      <c r="A17" s="94"/>
      <c r="B17" s="40">
        <v>12</v>
      </c>
      <c r="C17" s="39" t="s">
        <v>89</v>
      </c>
      <c r="D17" s="40" t="s">
        <v>0</v>
      </c>
      <c r="E17" s="40">
        <v>0</v>
      </c>
      <c r="F17" s="40">
        <v>6</v>
      </c>
      <c r="G17" s="45">
        <f t="shared" si="3"/>
        <v>0</v>
      </c>
      <c r="H17" s="45">
        <f>J17*F17</f>
        <v>708</v>
      </c>
      <c r="I17" s="60">
        <f t="shared" si="4"/>
        <v>6</v>
      </c>
      <c r="J17" s="46">
        <v>118</v>
      </c>
      <c r="L17" s="21"/>
      <c r="M17" s="22"/>
    </row>
    <row r="18" spans="1:13" s="37" customFormat="1" ht="35.25" customHeight="1" x14ac:dyDescent="0.25">
      <c r="A18" s="94"/>
      <c r="B18" s="40">
        <v>13</v>
      </c>
      <c r="C18" s="39" t="s">
        <v>101</v>
      </c>
      <c r="D18" s="40" t="s">
        <v>0</v>
      </c>
      <c r="E18" s="40">
        <v>0</v>
      </c>
      <c r="F18" s="40">
        <v>10</v>
      </c>
      <c r="G18" s="45">
        <f t="shared" si="3"/>
        <v>0</v>
      </c>
      <c r="H18" s="45">
        <f t="shared" si="2"/>
        <v>750</v>
      </c>
      <c r="I18" s="60">
        <f t="shared" si="4"/>
        <v>10</v>
      </c>
      <c r="J18" s="46">
        <v>75</v>
      </c>
      <c r="L18" s="21"/>
      <c r="M18" s="22"/>
    </row>
    <row r="19" spans="1:13" s="37" customFormat="1" ht="35.25" customHeight="1" x14ac:dyDescent="0.25">
      <c r="A19" s="94"/>
      <c r="B19" s="40">
        <v>14</v>
      </c>
      <c r="C19" s="39" t="s">
        <v>102</v>
      </c>
      <c r="D19" s="40" t="s">
        <v>0</v>
      </c>
      <c r="E19" s="40">
        <v>0</v>
      </c>
      <c r="F19" s="40">
        <v>5</v>
      </c>
      <c r="G19" s="45">
        <f t="shared" si="3"/>
        <v>0</v>
      </c>
      <c r="H19" s="45">
        <f t="shared" si="2"/>
        <v>550</v>
      </c>
      <c r="I19" s="60">
        <f t="shared" si="4"/>
        <v>5</v>
      </c>
      <c r="J19" s="46">
        <v>110</v>
      </c>
      <c r="L19" s="21"/>
      <c r="M19" s="22"/>
    </row>
    <row r="20" spans="1:13" s="37" customFormat="1" ht="36.75" customHeight="1" x14ac:dyDescent="0.25">
      <c r="A20" s="94"/>
      <c r="B20" s="40">
        <v>15</v>
      </c>
      <c r="C20" s="39" t="s">
        <v>105</v>
      </c>
      <c r="D20" s="40" t="s">
        <v>0</v>
      </c>
      <c r="E20" s="40">
        <v>0</v>
      </c>
      <c r="F20" s="40">
        <v>30</v>
      </c>
      <c r="G20" s="45">
        <f t="shared" si="3"/>
        <v>0</v>
      </c>
      <c r="H20" s="45">
        <f t="shared" si="2"/>
        <v>480</v>
      </c>
      <c r="I20" s="60">
        <f t="shared" si="4"/>
        <v>30</v>
      </c>
      <c r="J20" s="46">
        <v>16</v>
      </c>
      <c r="L20" s="21"/>
      <c r="M20" s="22"/>
    </row>
    <row r="21" spans="1:13" s="37" customFormat="1" ht="36.75" customHeight="1" x14ac:dyDescent="0.25">
      <c r="A21" s="94"/>
      <c r="B21" s="40">
        <v>16</v>
      </c>
      <c r="C21" s="39" t="s">
        <v>107</v>
      </c>
      <c r="D21" s="40" t="s">
        <v>0</v>
      </c>
      <c r="E21" s="40">
        <v>0</v>
      </c>
      <c r="F21" s="40">
        <v>10</v>
      </c>
      <c r="G21" s="45">
        <f t="shared" si="3"/>
        <v>0</v>
      </c>
      <c r="H21" s="45">
        <f t="shared" si="2"/>
        <v>540</v>
      </c>
      <c r="I21" s="60">
        <f t="shared" si="4"/>
        <v>10</v>
      </c>
      <c r="J21" s="46">
        <v>54</v>
      </c>
      <c r="L21" s="21"/>
      <c r="M21" s="22"/>
    </row>
    <row r="22" spans="1:13" s="37" customFormat="1" ht="44.25" customHeight="1" x14ac:dyDescent="0.25">
      <c r="A22" s="94"/>
      <c r="B22" s="40">
        <v>17</v>
      </c>
      <c r="C22" s="39" t="s">
        <v>109</v>
      </c>
      <c r="D22" s="40" t="s">
        <v>0</v>
      </c>
      <c r="E22" s="40">
        <v>0</v>
      </c>
      <c r="F22" s="40">
        <v>50</v>
      </c>
      <c r="G22" s="45">
        <f t="shared" si="3"/>
        <v>0</v>
      </c>
      <c r="H22" s="45">
        <f t="shared" si="2"/>
        <v>1100</v>
      </c>
      <c r="I22" s="60">
        <f t="shared" si="4"/>
        <v>50</v>
      </c>
      <c r="J22" s="46">
        <v>22</v>
      </c>
      <c r="L22" s="21"/>
      <c r="M22" s="22"/>
    </row>
    <row r="23" spans="1:13" s="37" customFormat="1" ht="44.25" customHeight="1" x14ac:dyDescent="0.25">
      <c r="A23" s="94"/>
      <c r="B23" s="40">
        <v>18</v>
      </c>
      <c r="C23" s="39" t="s">
        <v>110</v>
      </c>
      <c r="D23" s="40" t="s">
        <v>0</v>
      </c>
      <c r="E23" s="40">
        <v>0</v>
      </c>
      <c r="F23" s="40">
        <v>6</v>
      </c>
      <c r="G23" s="45">
        <f t="shared" si="3"/>
        <v>0</v>
      </c>
      <c r="H23" s="45">
        <f t="shared" si="2"/>
        <v>282</v>
      </c>
      <c r="I23" s="60">
        <f t="shared" si="4"/>
        <v>6</v>
      </c>
      <c r="J23" s="46">
        <v>47</v>
      </c>
      <c r="L23" s="21"/>
      <c r="M23" s="22"/>
    </row>
    <row r="24" spans="1:13" s="37" customFormat="1" ht="51" customHeight="1" x14ac:dyDescent="0.25">
      <c r="A24" s="94"/>
      <c r="B24" s="40">
        <v>19</v>
      </c>
      <c r="C24" s="39" t="s">
        <v>113</v>
      </c>
      <c r="D24" s="40" t="s">
        <v>0</v>
      </c>
      <c r="E24" s="40">
        <v>0</v>
      </c>
      <c r="F24" s="40">
        <v>120</v>
      </c>
      <c r="G24" s="45">
        <f t="shared" si="3"/>
        <v>0</v>
      </c>
      <c r="H24" s="45">
        <f t="shared" si="2"/>
        <v>300</v>
      </c>
      <c r="I24" s="60">
        <f t="shared" si="4"/>
        <v>120</v>
      </c>
      <c r="J24" s="46">
        <v>2.5</v>
      </c>
      <c r="L24" s="21"/>
      <c r="M24" s="22"/>
    </row>
    <row r="25" spans="1:13" s="37" customFormat="1" ht="37.5" customHeight="1" x14ac:dyDescent="0.25">
      <c r="A25" s="94"/>
      <c r="B25" s="40">
        <v>20</v>
      </c>
      <c r="C25" s="39" t="s">
        <v>115</v>
      </c>
      <c r="D25" s="40" t="s">
        <v>0</v>
      </c>
      <c r="E25" s="40">
        <v>0</v>
      </c>
      <c r="F25" s="40">
        <v>40</v>
      </c>
      <c r="G25" s="45">
        <f t="shared" si="3"/>
        <v>0</v>
      </c>
      <c r="H25" s="45">
        <f t="shared" si="2"/>
        <v>160</v>
      </c>
      <c r="I25" s="60">
        <f t="shared" si="4"/>
        <v>40</v>
      </c>
      <c r="J25" s="46">
        <v>4</v>
      </c>
      <c r="L25" s="21"/>
      <c r="M25" s="22"/>
    </row>
    <row r="26" spans="1:13" s="37" customFormat="1" ht="37.5" customHeight="1" x14ac:dyDescent="0.25">
      <c r="A26" s="94"/>
      <c r="B26" s="40">
        <v>21</v>
      </c>
      <c r="C26" s="39" t="s">
        <v>116</v>
      </c>
      <c r="D26" s="40" t="s">
        <v>0</v>
      </c>
      <c r="E26" s="40">
        <v>0</v>
      </c>
      <c r="F26" s="40">
        <v>30</v>
      </c>
      <c r="G26" s="45">
        <f t="shared" si="3"/>
        <v>0</v>
      </c>
      <c r="H26" s="45">
        <f t="shared" si="2"/>
        <v>525</v>
      </c>
      <c r="I26" s="60">
        <f t="shared" si="4"/>
        <v>30</v>
      </c>
      <c r="J26" s="46">
        <v>17.5</v>
      </c>
      <c r="L26" s="21"/>
      <c r="M26" s="22"/>
    </row>
    <row r="27" spans="1:13" s="37" customFormat="1" ht="37.5" customHeight="1" x14ac:dyDescent="0.25">
      <c r="A27" s="94"/>
      <c r="B27" s="40">
        <v>22</v>
      </c>
      <c r="C27" s="39" t="s">
        <v>117</v>
      </c>
      <c r="D27" s="40" t="s">
        <v>0</v>
      </c>
      <c r="E27" s="40">
        <v>0</v>
      </c>
      <c r="F27" s="40">
        <v>5</v>
      </c>
      <c r="G27" s="45">
        <f t="shared" si="3"/>
        <v>0</v>
      </c>
      <c r="H27" s="45">
        <f t="shared" si="2"/>
        <v>170</v>
      </c>
      <c r="I27" s="60">
        <f t="shared" si="4"/>
        <v>5</v>
      </c>
      <c r="J27" s="46">
        <v>34</v>
      </c>
      <c r="L27" s="21"/>
      <c r="M27" s="22"/>
    </row>
    <row r="28" spans="1:13" ht="36.75" customHeight="1" x14ac:dyDescent="0.25">
      <c r="A28" s="95" t="s">
        <v>29</v>
      </c>
      <c r="B28" s="96"/>
      <c r="C28" s="96"/>
      <c r="D28" s="96"/>
      <c r="E28" s="96"/>
      <c r="F28" s="97"/>
      <c r="G28" s="45">
        <f>SUM(G6:G27)</f>
        <v>0</v>
      </c>
      <c r="H28" s="45">
        <f>SUM(H6:H27)</f>
        <v>9674.5</v>
      </c>
      <c r="I28" s="103"/>
      <c r="J28" s="97"/>
    </row>
    <row r="29" spans="1:13" ht="36.75" customHeight="1" x14ac:dyDescent="0.25">
      <c r="A29" s="101" t="s">
        <v>48</v>
      </c>
      <c r="B29" s="102"/>
      <c r="C29" s="102"/>
      <c r="D29" s="102"/>
      <c r="E29" s="102"/>
      <c r="F29" s="102"/>
      <c r="G29" s="102"/>
      <c r="H29" s="102"/>
      <c r="I29" s="102"/>
      <c r="J29" s="47">
        <f>H28</f>
        <v>9674.5</v>
      </c>
      <c r="L29" s="12"/>
    </row>
    <row r="30" spans="1:13" ht="36.75" customHeight="1" x14ac:dyDescent="0.25">
      <c r="A30" s="101" t="s">
        <v>49</v>
      </c>
      <c r="B30" s="102"/>
      <c r="C30" s="102"/>
      <c r="D30" s="102"/>
      <c r="E30" s="102"/>
      <c r="F30" s="102"/>
      <c r="G30" s="102"/>
      <c r="H30" s="102"/>
      <c r="I30" s="102"/>
      <c r="J30" s="47">
        <f>1.24*J29</f>
        <v>11996.38</v>
      </c>
    </row>
    <row r="31" spans="1:13" ht="39.75" customHeight="1" x14ac:dyDescent="0.25">
      <c r="A31" s="100" t="s">
        <v>50</v>
      </c>
      <c r="B31" s="100"/>
      <c r="C31" s="100"/>
      <c r="D31" s="100"/>
      <c r="E31" s="100"/>
      <c r="F31" s="100"/>
      <c r="G31" s="100"/>
      <c r="H31" s="100"/>
      <c r="I31" s="100"/>
      <c r="J31" s="100"/>
    </row>
    <row r="32" spans="1:13" ht="39.75" customHeight="1" x14ac:dyDescent="0.25">
      <c r="A32" s="89"/>
      <c r="B32" s="69"/>
      <c r="C32" s="69"/>
      <c r="D32" s="69"/>
      <c r="E32" s="91" t="s">
        <v>21</v>
      </c>
      <c r="F32" s="92"/>
      <c r="G32" s="91" t="s">
        <v>20</v>
      </c>
      <c r="H32" s="93"/>
      <c r="I32" s="89"/>
      <c r="J32" s="88"/>
    </row>
    <row r="33" spans="1:11" ht="39.75" customHeight="1" x14ac:dyDescent="0.25">
      <c r="A33" s="26" t="s">
        <v>2</v>
      </c>
      <c r="B33" s="26" t="s">
        <v>3</v>
      </c>
      <c r="C33" s="27" t="s">
        <v>10</v>
      </c>
      <c r="D33" s="27" t="s">
        <v>127</v>
      </c>
      <c r="E33" s="28" t="s">
        <v>46</v>
      </c>
      <c r="F33" s="28" t="s">
        <v>45</v>
      </c>
      <c r="G33" s="28" t="s">
        <v>47</v>
      </c>
      <c r="H33" s="28" t="s">
        <v>45</v>
      </c>
      <c r="I33" s="27" t="s">
        <v>4</v>
      </c>
      <c r="J33" s="27" t="s">
        <v>5</v>
      </c>
    </row>
    <row r="34" spans="1:11" ht="85.5" customHeight="1" x14ac:dyDescent="0.25">
      <c r="A34" s="94" t="s">
        <v>11</v>
      </c>
      <c r="B34" s="40">
        <v>1</v>
      </c>
      <c r="C34" s="39" t="s">
        <v>53</v>
      </c>
      <c r="D34" s="40" t="s">
        <v>0</v>
      </c>
      <c r="E34" s="40">
        <v>4</v>
      </c>
      <c r="F34" s="40">
        <v>0</v>
      </c>
      <c r="G34" s="45">
        <f t="shared" ref="G34:G78" si="5">J34*E34</f>
        <v>800</v>
      </c>
      <c r="H34" s="45">
        <f>F34*J34</f>
        <v>0</v>
      </c>
      <c r="I34" s="60">
        <f>E34+F34</f>
        <v>4</v>
      </c>
      <c r="J34" s="46">
        <v>200</v>
      </c>
    </row>
    <row r="35" spans="1:11" ht="97.5" customHeight="1" x14ac:dyDescent="0.25">
      <c r="A35" s="94"/>
      <c r="B35" s="40">
        <v>2</v>
      </c>
      <c r="C35" s="39" t="s">
        <v>55</v>
      </c>
      <c r="D35" s="40" t="s">
        <v>0</v>
      </c>
      <c r="E35" s="40">
        <v>15</v>
      </c>
      <c r="F35" s="40">
        <v>0</v>
      </c>
      <c r="G35" s="45">
        <f t="shared" si="5"/>
        <v>2250</v>
      </c>
      <c r="H35" s="45">
        <f t="shared" ref="H35:H78" si="6">F35*J35</f>
        <v>0</v>
      </c>
      <c r="I35" s="60">
        <f t="shared" ref="I35:I78" si="7">E35+F35</f>
        <v>15</v>
      </c>
      <c r="J35" s="46">
        <v>150</v>
      </c>
    </row>
    <row r="36" spans="1:11" ht="97.5" customHeight="1" x14ac:dyDescent="0.25">
      <c r="A36" s="94"/>
      <c r="B36" s="40">
        <f>B35+1</f>
        <v>3</v>
      </c>
      <c r="C36" s="39" t="s">
        <v>56</v>
      </c>
      <c r="D36" s="40" t="s">
        <v>0</v>
      </c>
      <c r="E36" s="40">
        <v>5</v>
      </c>
      <c r="F36" s="40">
        <v>0</v>
      </c>
      <c r="G36" s="45">
        <f t="shared" si="5"/>
        <v>700</v>
      </c>
      <c r="H36" s="45">
        <f t="shared" si="6"/>
        <v>0</v>
      </c>
      <c r="I36" s="60">
        <f t="shared" si="7"/>
        <v>5</v>
      </c>
      <c r="J36" s="46">
        <v>140</v>
      </c>
    </row>
    <row r="37" spans="1:11" ht="97.5" customHeight="1" x14ac:dyDescent="0.25">
      <c r="A37" s="94"/>
      <c r="B37" s="40">
        <f t="shared" ref="B37:B78" si="8">B36+1</f>
        <v>4</v>
      </c>
      <c r="C37" s="39" t="s">
        <v>57</v>
      </c>
      <c r="D37" s="40" t="s">
        <v>0</v>
      </c>
      <c r="E37" s="40">
        <v>4</v>
      </c>
      <c r="F37" s="40">
        <v>0</v>
      </c>
      <c r="G37" s="45">
        <f t="shared" si="5"/>
        <v>520</v>
      </c>
      <c r="H37" s="45">
        <f t="shared" si="6"/>
        <v>0</v>
      </c>
      <c r="I37" s="60">
        <f t="shared" si="7"/>
        <v>4</v>
      </c>
      <c r="J37" s="46">
        <v>130</v>
      </c>
    </row>
    <row r="38" spans="1:11" ht="99" customHeight="1" x14ac:dyDescent="0.25">
      <c r="A38" s="94"/>
      <c r="B38" s="40">
        <f t="shared" si="8"/>
        <v>5</v>
      </c>
      <c r="C38" s="39" t="s">
        <v>54</v>
      </c>
      <c r="D38" s="40" t="s">
        <v>0</v>
      </c>
      <c r="E38" s="40">
        <v>8</v>
      </c>
      <c r="F38" s="40">
        <v>0</v>
      </c>
      <c r="G38" s="45">
        <f t="shared" si="5"/>
        <v>960</v>
      </c>
      <c r="H38" s="45">
        <f t="shared" si="6"/>
        <v>0</v>
      </c>
      <c r="I38" s="60">
        <f t="shared" si="7"/>
        <v>8</v>
      </c>
      <c r="J38" s="46">
        <v>120</v>
      </c>
    </row>
    <row r="39" spans="1:11" ht="36.75" customHeight="1" x14ac:dyDescent="0.25">
      <c r="A39" s="94"/>
      <c r="B39" s="40">
        <f t="shared" si="8"/>
        <v>6</v>
      </c>
      <c r="C39" s="39" t="s">
        <v>76</v>
      </c>
      <c r="D39" s="40" t="s">
        <v>0</v>
      </c>
      <c r="E39" s="40">
        <v>60</v>
      </c>
      <c r="F39" s="40">
        <v>0</v>
      </c>
      <c r="G39" s="45">
        <f>J39*E39</f>
        <v>3000</v>
      </c>
      <c r="H39" s="45">
        <f>F39*J39</f>
        <v>0</v>
      </c>
      <c r="I39" s="60">
        <f>E39+F39</f>
        <v>60</v>
      </c>
      <c r="J39" s="46">
        <v>50</v>
      </c>
    </row>
    <row r="40" spans="1:11" ht="41.25" customHeight="1" x14ac:dyDescent="0.25">
      <c r="A40" s="94"/>
      <c r="B40" s="40">
        <f t="shared" si="8"/>
        <v>7</v>
      </c>
      <c r="C40" s="39" t="s">
        <v>77</v>
      </c>
      <c r="D40" s="40" t="s">
        <v>0</v>
      </c>
      <c r="E40" s="40">
        <v>70</v>
      </c>
      <c r="F40" s="40">
        <v>0</v>
      </c>
      <c r="G40" s="45">
        <f>J40*E40</f>
        <v>3150</v>
      </c>
      <c r="H40" s="45">
        <f>F40*J40</f>
        <v>0</v>
      </c>
      <c r="I40" s="60">
        <f>E40+F40</f>
        <v>70</v>
      </c>
      <c r="J40" s="46">
        <v>45</v>
      </c>
    </row>
    <row r="41" spans="1:11" ht="38.25" customHeight="1" x14ac:dyDescent="0.25">
      <c r="A41" s="94"/>
      <c r="B41" s="40">
        <f t="shared" si="8"/>
        <v>8</v>
      </c>
      <c r="C41" s="39" t="s">
        <v>78</v>
      </c>
      <c r="D41" s="40" t="s">
        <v>0</v>
      </c>
      <c r="E41" s="40">
        <v>20</v>
      </c>
      <c r="F41" s="40">
        <v>0</v>
      </c>
      <c r="G41" s="45">
        <f>J41*E41</f>
        <v>800</v>
      </c>
      <c r="H41" s="45">
        <f>F41*J41</f>
        <v>0</v>
      </c>
      <c r="I41" s="60">
        <f t="shared" ref="I41:I42" si="9">E41+F41</f>
        <v>20</v>
      </c>
      <c r="J41" s="46">
        <v>40</v>
      </c>
    </row>
    <row r="42" spans="1:11" ht="38.25" customHeight="1" x14ac:dyDescent="0.25">
      <c r="A42" s="94"/>
      <c r="B42" s="40">
        <f t="shared" si="8"/>
        <v>9</v>
      </c>
      <c r="C42" s="39" t="s">
        <v>79</v>
      </c>
      <c r="D42" s="40" t="s">
        <v>0</v>
      </c>
      <c r="E42" s="40">
        <v>20</v>
      </c>
      <c r="F42" s="40">
        <v>0</v>
      </c>
      <c r="G42" s="45">
        <f>J42*E42</f>
        <v>120</v>
      </c>
      <c r="H42" s="45">
        <f>F42*J42</f>
        <v>0</v>
      </c>
      <c r="I42" s="60">
        <f t="shared" si="9"/>
        <v>20</v>
      </c>
      <c r="J42" s="46">
        <v>6</v>
      </c>
    </row>
    <row r="43" spans="1:11" ht="42.75" customHeight="1" x14ac:dyDescent="0.25">
      <c r="A43" s="94"/>
      <c r="B43" s="40">
        <f t="shared" si="8"/>
        <v>10</v>
      </c>
      <c r="C43" s="39" t="s">
        <v>33</v>
      </c>
      <c r="D43" s="40" t="s">
        <v>0</v>
      </c>
      <c r="E43" s="40">
        <v>15</v>
      </c>
      <c r="F43" s="40">
        <v>0</v>
      </c>
      <c r="G43" s="45">
        <f t="shared" si="5"/>
        <v>180</v>
      </c>
      <c r="H43" s="45">
        <f t="shared" si="6"/>
        <v>0</v>
      </c>
      <c r="I43" s="60">
        <f t="shared" si="7"/>
        <v>15</v>
      </c>
      <c r="J43" s="46">
        <v>12</v>
      </c>
    </row>
    <row r="44" spans="1:11" ht="42.75" customHeight="1" x14ac:dyDescent="0.25">
      <c r="A44" s="94"/>
      <c r="B44" s="40">
        <f t="shared" si="8"/>
        <v>11</v>
      </c>
      <c r="C44" s="39" t="s">
        <v>34</v>
      </c>
      <c r="D44" s="40" t="s">
        <v>0</v>
      </c>
      <c r="E44" s="40">
        <v>15</v>
      </c>
      <c r="F44" s="40">
        <v>0</v>
      </c>
      <c r="G44" s="45">
        <f t="shared" si="5"/>
        <v>240</v>
      </c>
      <c r="H44" s="45">
        <f t="shared" si="6"/>
        <v>0</v>
      </c>
      <c r="I44" s="60">
        <f t="shared" si="7"/>
        <v>15</v>
      </c>
      <c r="J44" s="46">
        <v>16</v>
      </c>
    </row>
    <row r="45" spans="1:11" ht="36.75" customHeight="1" x14ac:dyDescent="0.25">
      <c r="A45" s="94"/>
      <c r="B45" s="40">
        <f t="shared" si="8"/>
        <v>12</v>
      </c>
      <c r="C45" s="39" t="s">
        <v>22</v>
      </c>
      <c r="D45" s="40" t="s">
        <v>0</v>
      </c>
      <c r="E45" s="40">
        <v>10</v>
      </c>
      <c r="F45" s="40">
        <v>0</v>
      </c>
      <c r="G45" s="45">
        <f t="shared" si="5"/>
        <v>30</v>
      </c>
      <c r="H45" s="45">
        <f t="shared" si="6"/>
        <v>0</v>
      </c>
      <c r="I45" s="60">
        <f t="shared" si="7"/>
        <v>10</v>
      </c>
      <c r="J45" s="46">
        <v>3</v>
      </c>
      <c r="K45" s="33"/>
    </row>
    <row r="46" spans="1:11" ht="36.75" customHeight="1" x14ac:dyDescent="0.25">
      <c r="A46" s="94"/>
      <c r="B46" s="40">
        <f t="shared" si="8"/>
        <v>13</v>
      </c>
      <c r="C46" s="39" t="s">
        <v>23</v>
      </c>
      <c r="D46" s="40" t="s">
        <v>0</v>
      </c>
      <c r="E46" s="40">
        <v>10</v>
      </c>
      <c r="F46" s="40">
        <v>0</v>
      </c>
      <c r="G46" s="45">
        <f t="shared" si="5"/>
        <v>49</v>
      </c>
      <c r="H46" s="45">
        <f t="shared" si="6"/>
        <v>0</v>
      </c>
      <c r="I46" s="60">
        <f t="shared" si="7"/>
        <v>10</v>
      </c>
      <c r="J46" s="46">
        <v>4.9000000000000004</v>
      </c>
      <c r="K46" s="33"/>
    </row>
    <row r="47" spans="1:11" ht="36.75" customHeight="1" x14ac:dyDescent="0.25">
      <c r="A47" s="94"/>
      <c r="B47" s="40">
        <f t="shared" si="8"/>
        <v>14</v>
      </c>
      <c r="C47" s="39" t="s">
        <v>24</v>
      </c>
      <c r="D47" s="40" t="s">
        <v>0</v>
      </c>
      <c r="E47" s="40">
        <v>10</v>
      </c>
      <c r="F47" s="40">
        <v>0</v>
      </c>
      <c r="G47" s="45">
        <f t="shared" si="5"/>
        <v>70</v>
      </c>
      <c r="H47" s="45">
        <f t="shared" si="6"/>
        <v>0</v>
      </c>
      <c r="I47" s="60">
        <f t="shared" si="7"/>
        <v>10</v>
      </c>
      <c r="J47" s="46">
        <v>7</v>
      </c>
      <c r="K47" s="33"/>
    </row>
    <row r="48" spans="1:11" ht="36.75" customHeight="1" x14ac:dyDescent="0.25">
      <c r="A48" s="94"/>
      <c r="B48" s="40">
        <f t="shared" si="8"/>
        <v>15</v>
      </c>
      <c r="C48" s="39" t="s">
        <v>25</v>
      </c>
      <c r="D48" s="40" t="s">
        <v>0</v>
      </c>
      <c r="E48" s="40">
        <v>10</v>
      </c>
      <c r="F48" s="40">
        <v>0</v>
      </c>
      <c r="G48" s="45">
        <f t="shared" si="5"/>
        <v>85</v>
      </c>
      <c r="H48" s="45">
        <f t="shared" si="6"/>
        <v>0</v>
      </c>
      <c r="I48" s="60">
        <f t="shared" si="7"/>
        <v>10</v>
      </c>
      <c r="J48" s="46">
        <v>8.5</v>
      </c>
    </row>
    <row r="49" spans="1:11" ht="36.75" customHeight="1" x14ac:dyDescent="0.25">
      <c r="A49" s="94"/>
      <c r="B49" s="40">
        <f t="shared" si="8"/>
        <v>16</v>
      </c>
      <c r="C49" s="39" t="s">
        <v>27</v>
      </c>
      <c r="D49" s="40" t="s">
        <v>0</v>
      </c>
      <c r="E49" s="40">
        <v>10</v>
      </c>
      <c r="F49" s="40">
        <v>0</v>
      </c>
      <c r="G49" s="45">
        <f t="shared" si="5"/>
        <v>115</v>
      </c>
      <c r="H49" s="45">
        <f t="shared" si="6"/>
        <v>0</v>
      </c>
      <c r="I49" s="60">
        <f t="shared" si="7"/>
        <v>10</v>
      </c>
      <c r="J49" s="46">
        <v>11.5</v>
      </c>
    </row>
    <row r="50" spans="1:11" ht="36.75" customHeight="1" x14ac:dyDescent="0.25">
      <c r="A50" s="94"/>
      <c r="B50" s="40">
        <f t="shared" si="8"/>
        <v>17</v>
      </c>
      <c r="C50" s="39" t="s">
        <v>28</v>
      </c>
      <c r="D50" s="40" t="s">
        <v>0</v>
      </c>
      <c r="E50" s="40">
        <v>10</v>
      </c>
      <c r="F50" s="40">
        <v>0</v>
      </c>
      <c r="G50" s="45">
        <f t="shared" si="5"/>
        <v>150</v>
      </c>
      <c r="H50" s="45">
        <f t="shared" si="6"/>
        <v>0</v>
      </c>
      <c r="I50" s="60">
        <f t="shared" si="7"/>
        <v>10</v>
      </c>
      <c r="J50" s="46">
        <v>15</v>
      </c>
    </row>
    <row r="51" spans="1:11" ht="36.75" customHeight="1" x14ac:dyDescent="0.25">
      <c r="A51" s="94"/>
      <c r="B51" s="40">
        <f t="shared" si="8"/>
        <v>18</v>
      </c>
      <c r="C51" s="39" t="s">
        <v>26</v>
      </c>
      <c r="D51" s="40" t="s">
        <v>0</v>
      </c>
      <c r="E51" s="40">
        <v>10</v>
      </c>
      <c r="F51" s="40">
        <v>0</v>
      </c>
      <c r="G51" s="45">
        <f t="shared" si="5"/>
        <v>340</v>
      </c>
      <c r="H51" s="45">
        <f t="shared" si="6"/>
        <v>0</v>
      </c>
      <c r="I51" s="60">
        <f t="shared" si="7"/>
        <v>10</v>
      </c>
      <c r="J51" s="46">
        <v>34</v>
      </c>
    </row>
    <row r="52" spans="1:11" ht="46.5" customHeight="1" x14ac:dyDescent="0.25">
      <c r="A52" s="94"/>
      <c r="B52" s="40">
        <f t="shared" si="8"/>
        <v>19</v>
      </c>
      <c r="C52" s="39" t="s">
        <v>58</v>
      </c>
      <c r="D52" s="40" t="s">
        <v>0</v>
      </c>
      <c r="E52" s="40">
        <v>5</v>
      </c>
      <c r="F52" s="40">
        <v>0</v>
      </c>
      <c r="G52" s="45">
        <f t="shared" si="5"/>
        <v>375</v>
      </c>
      <c r="H52" s="45">
        <f t="shared" si="6"/>
        <v>0</v>
      </c>
      <c r="I52" s="60">
        <f t="shared" si="7"/>
        <v>5</v>
      </c>
      <c r="J52" s="46">
        <v>75</v>
      </c>
    </row>
    <row r="53" spans="1:11" s="32" customFormat="1" ht="42.75" customHeight="1" x14ac:dyDescent="0.25">
      <c r="A53" s="94"/>
      <c r="B53" s="40">
        <f t="shared" si="8"/>
        <v>20</v>
      </c>
      <c r="C53" s="39" t="s">
        <v>59</v>
      </c>
      <c r="D53" s="40" t="s">
        <v>0</v>
      </c>
      <c r="E53" s="40">
        <v>5</v>
      </c>
      <c r="F53" s="40">
        <v>0</v>
      </c>
      <c r="G53" s="45">
        <f t="shared" si="5"/>
        <v>325</v>
      </c>
      <c r="H53" s="45">
        <f t="shared" si="6"/>
        <v>0</v>
      </c>
      <c r="I53" s="60">
        <f t="shared" si="7"/>
        <v>5</v>
      </c>
      <c r="J53" s="46">
        <v>65</v>
      </c>
    </row>
    <row r="54" spans="1:11" ht="45.75" customHeight="1" x14ac:dyDescent="0.25">
      <c r="A54" s="94"/>
      <c r="B54" s="40">
        <f t="shared" si="8"/>
        <v>21</v>
      </c>
      <c r="C54" s="39" t="s">
        <v>60</v>
      </c>
      <c r="D54" s="40" t="s">
        <v>0</v>
      </c>
      <c r="E54" s="40">
        <v>5</v>
      </c>
      <c r="F54" s="40">
        <v>0</v>
      </c>
      <c r="G54" s="45">
        <f t="shared" si="5"/>
        <v>275</v>
      </c>
      <c r="H54" s="45">
        <f t="shared" si="6"/>
        <v>0</v>
      </c>
      <c r="I54" s="60">
        <f t="shared" si="7"/>
        <v>5</v>
      </c>
      <c r="J54" s="46">
        <v>55</v>
      </c>
    </row>
    <row r="55" spans="1:11" ht="47.25" customHeight="1" x14ac:dyDescent="0.25">
      <c r="A55" s="94"/>
      <c r="B55" s="40">
        <f t="shared" si="8"/>
        <v>22</v>
      </c>
      <c r="C55" s="39" t="s">
        <v>66</v>
      </c>
      <c r="D55" s="40" t="s">
        <v>0</v>
      </c>
      <c r="E55" s="40">
        <v>5</v>
      </c>
      <c r="F55" s="40">
        <v>0</v>
      </c>
      <c r="G55" s="45">
        <f t="shared" si="5"/>
        <v>175</v>
      </c>
      <c r="H55" s="45">
        <f t="shared" si="6"/>
        <v>0</v>
      </c>
      <c r="I55" s="60">
        <f t="shared" si="7"/>
        <v>5</v>
      </c>
      <c r="J55" s="46">
        <v>35</v>
      </c>
      <c r="K55" s="33"/>
    </row>
    <row r="56" spans="1:11" s="32" customFormat="1" ht="39.75" customHeight="1" x14ac:dyDescent="0.25">
      <c r="A56" s="94"/>
      <c r="B56" s="40">
        <f t="shared" si="8"/>
        <v>23</v>
      </c>
      <c r="C56" s="39" t="s">
        <v>65</v>
      </c>
      <c r="D56" s="40" t="s">
        <v>0</v>
      </c>
      <c r="E56" s="40">
        <v>10</v>
      </c>
      <c r="F56" s="40">
        <v>0</v>
      </c>
      <c r="G56" s="45">
        <f t="shared" si="5"/>
        <v>150</v>
      </c>
      <c r="H56" s="45">
        <f t="shared" si="6"/>
        <v>0</v>
      </c>
      <c r="I56" s="60">
        <f t="shared" si="7"/>
        <v>10</v>
      </c>
      <c r="J56" s="46">
        <v>15</v>
      </c>
      <c r="K56" s="33"/>
    </row>
    <row r="57" spans="1:11" s="32" customFormat="1" ht="28.5" customHeight="1" x14ac:dyDescent="0.25">
      <c r="A57" s="94"/>
      <c r="B57" s="40">
        <f t="shared" si="8"/>
        <v>24</v>
      </c>
      <c r="C57" s="39" t="s">
        <v>68</v>
      </c>
      <c r="D57" s="40" t="s">
        <v>0</v>
      </c>
      <c r="E57" s="40">
        <v>20</v>
      </c>
      <c r="F57" s="40">
        <v>0</v>
      </c>
      <c r="G57" s="45">
        <f t="shared" si="5"/>
        <v>100</v>
      </c>
      <c r="H57" s="45">
        <f t="shared" si="6"/>
        <v>0</v>
      </c>
      <c r="I57" s="60">
        <f t="shared" si="7"/>
        <v>20</v>
      </c>
      <c r="J57" s="46">
        <v>5</v>
      </c>
      <c r="K57" s="33"/>
    </row>
    <row r="58" spans="1:11" s="32" customFormat="1" ht="28.5" customHeight="1" x14ac:dyDescent="0.25">
      <c r="A58" s="94"/>
      <c r="B58" s="40">
        <f t="shared" si="8"/>
        <v>25</v>
      </c>
      <c r="C58" s="39" t="s">
        <v>64</v>
      </c>
      <c r="D58" s="40" t="s">
        <v>0</v>
      </c>
      <c r="E58" s="40">
        <v>20</v>
      </c>
      <c r="F58" s="40">
        <v>0</v>
      </c>
      <c r="G58" s="45">
        <f t="shared" si="5"/>
        <v>80</v>
      </c>
      <c r="H58" s="45">
        <f t="shared" si="6"/>
        <v>0</v>
      </c>
      <c r="I58" s="60">
        <f t="shared" si="7"/>
        <v>20</v>
      </c>
      <c r="J58" s="46">
        <v>4</v>
      </c>
      <c r="K58" s="33"/>
    </row>
    <row r="59" spans="1:11" s="32" customFormat="1" ht="28.5" customHeight="1" x14ac:dyDescent="0.25">
      <c r="A59" s="94"/>
      <c r="B59" s="40">
        <f t="shared" si="8"/>
        <v>26</v>
      </c>
      <c r="C59" s="39" t="s">
        <v>67</v>
      </c>
      <c r="D59" s="40" t="s">
        <v>0</v>
      </c>
      <c r="E59" s="40">
        <v>25</v>
      </c>
      <c r="F59" s="40">
        <v>0</v>
      </c>
      <c r="G59" s="45">
        <f t="shared" si="5"/>
        <v>125</v>
      </c>
      <c r="H59" s="45">
        <f t="shared" si="6"/>
        <v>0</v>
      </c>
      <c r="I59" s="60">
        <f t="shared" si="7"/>
        <v>25</v>
      </c>
      <c r="J59" s="46">
        <v>5</v>
      </c>
      <c r="K59" s="33"/>
    </row>
    <row r="60" spans="1:11" s="32" customFormat="1" ht="28.5" customHeight="1" x14ac:dyDescent="0.25">
      <c r="A60" s="94"/>
      <c r="B60" s="40">
        <f t="shared" si="8"/>
        <v>27</v>
      </c>
      <c r="C60" s="39" t="s">
        <v>69</v>
      </c>
      <c r="D60" s="40" t="s">
        <v>0</v>
      </c>
      <c r="E60" s="40">
        <v>25</v>
      </c>
      <c r="F60" s="40">
        <v>0</v>
      </c>
      <c r="G60" s="45">
        <f t="shared" si="5"/>
        <v>125</v>
      </c>
      <c r="H60" s="45">
        <f t="shared" si="6"/>
        <v>0</v>
      </c>
      <c r="I60" s="60">
        <f t="shared" si="7"/>
        <v>25</v>
      </c>
      <c r="J60" s="46">
        <v>5</v>
      </c>
      <c r="K60" s="33"/>
    </row>
    <row r="61" spans="1:11" s="32" customFormat="1" ht="28.5" customHeight="1" x14ac:dyDescent="0.25">
      <c r="A61" s="94"/>
      <c r="B61" s="40">
        <f t="shared" si="8"/>
        <v>28</v>
      </c>
      <c r="C61" s="39" t="s">
        <v>70</v>
      </c>
      <c r="D61" s="40" t="s">
        <v>0</v>
      </c>
      <c r="E61" s="40">
        <v>25</v>
      </c>
      <c r="F61" s="40">
        <v>0</v>
      </c>
      <c r="G61" s="45">
        <f t="shared" si="5"/>
        <v>100</v>
      </c>
      <c r="H61" s="45">
        <f t="shared" si="6"/>
        <v>0</v>
      </c>
      <c r="I61" s="60">
        <f t="shared" si="7"/>
        <v>25</v>
      </c>
      <c r="J61" s="46">
        <v>4</v>
      </c>
      <c r="K61" s="33"/>
    </row>
    <row r="62" spans="1:11" ht="31.5" customHeight="1" x14ac:dyDescent="0.25">
      <c r="A62" s="94"/>
      <c r="B62" s="40">
        <f t="shared" si="8"/>
        <v>29</v>
      </c>
      <c r="C62" s="39" t="s">
        <v>71</v>
      </c>
      <c r="D62" s="40" t="s">
        <v>0</v>
      </c>
      <c r="E62" s="40">
        <v>25</v>
      </c>
      <c r="F62" s="40">
        <v>0</v>
      </c>
      <c r="G62" s="45">
        <f t="shared" si="5"/>
        <v>125</v>
      </c>
      <c r="H62" s="45">
        <f t="shared" si="6"/>
        <v>0</v>
      </c>
      <c r="I62" s="60">
        <f t="shared" si="7"/>
        <v>25</v>
      </c>
      <c r="J62" s="46">
        <v>5</v>
      </c>
      <c r="K62" s="33"/>
    </row>
    <row r="63" spans="1:11" s="32" customFormat="1" ht="31.5" customHeight="1" x14ac:dyDescent="0.25">
      <c r="A63" s="94"/>
      <c r="B63" s="40">
        <f t="shared" si="8"/>
        <v>30</v>
      </c>
      <c r="C63" s="39" t="s">
        <v>72</v>
      </c>
      <c r="D63" s="40" t="s">
        <v>0</v>
      </c>
      <c r="E63" s="40">
        <v>25</v>
      </c>
      <c r="F63" s="40">
        <v>0</v>
      </c>
      <c r="G63" s="45">
        <f t="shared" si="5"/>
        <v>700</v>
      </c>
      <c r="H63" s="45">
        <f t="shared" si="6"/>
        <v>0</v>
      </c>
      <c r="I63" s="60">
        <f t="shared" si="7"/>
        <v>25</v>
      </c>
      <c r="J63" s="46">
        <v>28</v>
      </c>
      <c r="K63" s="33"/>
    </row>
    <row r="64" spans="1:11" s="32" customFormat="1" ht="31.5" customHeight="1" x14ac:dyDescent="0.25">
      <c r="A64" s="94"/>
      <c r="B64" s="40">
        <f t="shared" si="8"/>
        <v>31</v>
      </c>
      <c r="C64" s="39" t="s">
        <v>73</v>
      </c>
      <c r="D64" s="40" t="s">
        <v>0</v>
      </c>
      <c r="E64" s="40">
        <v>25</v>
      </c>
      <c r="F64" s="40">
        <v>0</v>
      </c>
      <c r="G64" s="45">
        <f t="shared" si="5"/>
        <v>625</v>
      </c>
      <c r="H64" s="45">
        <f t="shared" si="6"/>
        <v>0</v>
      </c>
      <c r="I64" s="60">
        <f t="shared" si="7"/>
        <v>25</v>
      </c>
      <c r="J64" s="46">
        <v>25</v>
      </c>
      <c r="K64" s="33"/>
    </row>
    <row r="65" spans="1:11" s="32" customFormat="1" ht="31.5" customHeight="1" x14ac:dyDescent="0.25">
      <c r="A65" s="94"/>
      <c r="B65" s="5">
        <f t="shared" si="8"/>
        <v>32</v>
      </c>
      <c r="C65" s="6" t="s">
        <v>74</v>
      </c>
      <c r="D65" s="5" t="s">
        <v>0</v>
      </c>
      <c r="E65" s="5">
        <v>25</v>
      </c>
      <c r="F65" s="5">
        <v>0</v>
      </c>
      <c r="G65" s="12">
        <f t="shared" si="5"/>
        <v>225</v>
      </c>
      <c r="H65" s="12">
        <f t="shared" si="6"/>
        <v>0</v>
      </c>
      <c r="I65" s="59">
        <f t="shared" si="7"/>
        <v>25</v>
      </c>
      <c r="J65" s="31">
        <v>9</v>
      </c>
      <c r="K65" s="33"/>
    </row>
    <row r="66" spans="1:11" s="32" customFormat="1" ht="31.5" customHeight="1" x14ac:dyDescent="0.25">
      <c r="A66" s="94"/>
      <c r="B66" s="5">
        <f t="shared" si="8"/>
        <v>33</v>
      </c>
      <c r="C66" s="6" t="s">
        <v>75</v>
      </c>
      <c r="D66" s="5" t="s">
        <v>0</v>
      </c>
      <c r="E66" s="5">
        <v>25</v>
      </c>
      <c r="F66" s="5">
        <v>0</v>
      </c>
      <c r="G66" s="12">
        <f t="shared" si="5"/>
        <v>200</v>
      </c>
      <c r="H66" s="12">
        <f t="shared" si="6"/>
        <v>0</v>
      </c>
      <c r="I66" s="59">
        <f t="shared" si="7"/>
        <v>25</v>
      </c>
      <c r="J66" s="31">
        <v>8</v>
      </c>
      <c r="K66" s="33"/>
    </row>
    <row r="67" spans="1:11" ht="60.75" customHeight="1" x14ac:dyDescent="0.25">
      <c r="A67" s="94"/>
      <c r="B67" s="5">
        <f t="shared" si="8"/>
        <v>34</v>
      </c>
      <c r="C67" s="6" t="s">
        <v>43</v>
      </c>
      <c r="D67" s="5" t="s">
        <v>0</v>
      </c>
      <c r="E67" s="5">
        <v>4</v>
      </c>
      <c r="F67" s="5">
        <v>0</v>
      </c>
      <c r="G67" s="12">
        <f t="shared" si="5"/>
        <v>47.2</v>
      </c>
      <c r="H67" s="12">
        <f t="shared" si="6"/>
        <v>0</v>
      </c>
      <c r="I67" s="59">
        <f t="shared" si="7"/>
        <v>4</v>
      </c>
      <c r="J67" s="31">
        <v>11.8</v>
      </c>
      <c r="K67" s="33"/>
    </row>
    <row r="68" spans="1:11" ht="57.75" customHeight="1" x14ac:dyDescent="0.25">
      <c r="A68" s="94"/>
      <c r="B68" s="5">
        <f t="shared" si="8"/>
        <v>35</v>
      </c>
      <c r="C68" s="6" t="s">
        <v>42</v>
      </c>
      <c r="D68" s="5" t="s">
        <v>0</v>
      </c>
      <c r="E68" s="5">
        <v>4</v>
      </c>
      <c r="F68" s="5">
        <v>0</v>
      </c>
      <c r="G68" s="12">
        <f t="shared" si="5"/>
        <v>112</v>
      </c>
      <c r="H68" s="12">
        <f t="shared" si="6"/>
        <v>0</v>
      </c>
      <c r="I68" s="59">
        <f t="shared" si="7"/>
        <v>4</v>
      </c>
      <c r="J68" s="31">
        <v>28</v>
      </c>
      <c r="K68" s="33"/>
    </row>
    <row r="69" spans="1:11" ht="57.75" customHeight="1" x14ac:dyDescent="0.25">
      <c r="A69" s="94"/>
      <c r="B69" s="5">
        <f t="shared" si="8"/>
        <v>36</v>
      </c>
      <c r="C69" s="6" t="s">
        <v>41</v>
      </c>
      <c r="D69" s="5" t="s">
        <v>0</v>
      </c>
      <c r="E69" s="5">
        <v>4</v>
      </c>
      <c r="F69" s="5">
        <v>0</v>
      </c>
      <c r="G69" s="12">
        <f t="shared" si="5"/>
        <v>140</v>
      </c>
      <c r="H69" s="12">
        <f t="shared" si="6"/>
        <v>0</v>
      </c>
      <c r="I69" s="59">
        <f t="shared" si="7"/>
        <v>4</v>
      </c>
      <c r="J69" s="31">
        <v>35</v>
      </c>
    </row>
    <row r="70" spans="1:11" ht="57.75" customHeight="1" x14ac:dyDescent="0.25">
      <c r="A70" s="94"/>
      <c r="B70" s="5">
        <f t="shared" si="8"/>
        <v>37</v>
      </c>
      <c r="C70" s="6" t="s">
        <v>40</v>
      </c>
      <c r="D70" s="5" t="s">
        <v>0</v>
      </c>
      <c r="E70" s="5">
        <v>2</v>
      </c>
      <c r="F70" s="5">
        <v>0</v>
      </c>
      <c r="G70" s="12">
        <f t="shared" si="5"/>
        <v>80</v>
      </c>
      <c r="H70" s="12">
        <f t="shared" si="6"/>
        <v>0</v>
      </c>
      <c r="I70" s="59">
        <f t="shared" si="7"/>
        <v>2</v>
      </c>
      <c r="J70" s="31">
        <v>40</v>
      </c>
      <c r="K70" s="33"/>
    </row>
    <row r="71" spans="1:11" ht="57.75" customHeight="1" x14ac:dyDescent="0.25">
      <c r="A71" s="94"/>
      <c r="B71" s="5">
        <f t="shared" si="8"/>
        <v>38</v>
      </c>
      <c r="C71" s="6" t="s">
        <v>39</v>
      </c>
      <c r="D71" s="5" t="s">
        <v>0</v>
      </c>
      <c r="E71" s="5">
        <v>4</v>
      </c>
      <c r="F71" s="5">
        <v>0</v>
      </c>
      <c r="G71" s="12">
        <f t="shared" si="5"/>
        <v>240</v>
      </c>
      <c r="H71" s="12">
        <f t="shared" si="6"/>
        <v>0</v>
      </c>
      <c r="I71" s="59">
        <f t="shared" si="7"/>
        <v>4</v>
      </c>
      <c r="J71" s="31">
        <v>60</v>
      </c>
      <c r="K71" s="33"/>
    </row>
    <row r="72" spans="1:11" ht="57.75" customHeight="1" x14ac:dyDescent="0.25">
      <c r="A72" s="94"/>
      <c r="B72" s="5">
        <f t="shared" si="8"/>
        <v>39</v>
      </c>
      <c r="C72" s="6" t="s">
        <v>38</v>
      </c>
      <c r="D72" s="5" t="s">
        <v>0</v>
      </c>
      <c r="E72" s="5">
        <v>2</v>
      </c>
      <c r="F72" s="5">
        <v>0</v>
      </c>
      <c r="G72" s="12">
        <f t="shared" si="5"/>
        <v>184</v>
      </c>
      <c r="H72" s="12">
        <f t="shared" si="6"/>
        <v>0</v>
      </c>
      <c r="I72" s="59">
        <f t="shared" si="7"/>
        <v>2</v>
      </c>
      <c r="J72" s="31">
        <v>92</v>
      </c>
      <c r="K72" s="33"/>
    </row>
    <row r="73" spans="1:11" ht="61.5" customHeight="1" x14ac:dyDescent="0.25">
      <c r="A73" s="94"/>
      <c r="B73" s="5">
        <f t="shared" si="8"/>
        <v>40</v>
      </c>
      <c r="C73" s="6" t="s">
        <v>35</v>
      </c>
      <c r="D73" s="5" t="s">
        <v>0</v>
      </c>
      <c r="E73" s="5">
        <v>4</v>
      </c>
      <c r="F73" s="5">
        <v>0</v>
      </c>
      <c r="G73" s="12">
        <f t="shared" si="5"/>
        <v>420</v>
      </c>
      <c r="H73" s="12">
        <f t="shared" si="6"/>
        <v>0</v>
      </c>
      <c r="I73" s="59">
        <f t="shared" si="7"/>
        <v>4</v>
      </c>
      <c r="J73" s="31">
        <v>105</v>
      </c>
      <c r="K73" s="33"/>
    </row>
    <row r="74" spans="1:11" s="32" customFormat="1" ht="61.5" customHeight="1" x14ac:dyDescent="0.25">
      <c r="A74" s="94"/>
      <c r="B74" s="5">
        <f t="shared" si="8"/>
        <v>41</v>
      </c>
      <c r="C74" s="6" t="s">
        <v>63</v>
      </c>
      <c r="D74" s="5" t="s">
        <v>0</v>
      </c>
      <c r="E74" s="5">
        <v>2</v>
      </c>
      <c r="F74" s="5">
        <v>0</v>
      </c>
      <c r="G74" s="12">
        <f t="shared" si="5"/>
        <v>240</v>
      </c>
      <c r="H74" s="12">
        <f t="shared" si="6"/>
        <v>0</v>
      </c>
      <c r="I74" s="59">
        <f t="shared" si="7"/>
        <v>2</v>
      </c>
      <c r="J74" s="31">
        <v>120</v>
      </c>
      <c r="K74" s="33"/>
    </row>
    <row r="75" spans="1:11" ht="61.5" customHeight="1" x14ac:dyDescent="0.25">
      <c r="A75" s="94"/>
      <c r="B75" s="5">
        <f t="shared" si="8"/>
        <v>42</v>
      </c>
      <c r="C75" s="6" t="s">
        <v>36</v>
      </c>
      <c r="D75" s="5" t="s">
        <v>0</v>
      </c>
      <c r="E75" s="5">
        <v>6</v>
      </c>
      <c r="F75" s="5">
        <v>0</v>
      </c>
      <c r="G75" s="12">
        <f t="shared" si="5"/>
        <v>780</v>
      </c>
      <c r="H75" s="12">
        <f t="shared" si="6"/>
        <v>0</v>
      </c>
      <c r="I75" s="59">
        <f t="shared" si="7"/>
        <v>6</v>
      </c>
      <c r="J75" s="31">
        <v>130</v>
      </c>
    </row>
    <row r="76" spans="1:11" ht="61.5" customHeight="1" x14ac:dyDescent="0.25">
      <c r="A76" s="94"/>
      <c r="B76" s="5">
        <f t="shared" si="8"/>
        <v>43</v>
      </c>
      <c r="C76" s="6" t="s">
        <v>37</v>
      </c>
      <c r="D76" s="5" t="s">
        <v>0</v>
      </c>
      <c r="E76" s="5">
        <v>2</v>
      </c>
      <c r="F76" s="5">
        <v>0</v>
      </c>
      <c r="G76" s="12">
        <f t="shared" si="5"/>
        <v>320</v>
      </c>
      <c r="H76" s="12">
        <f t="shared" si="6"/>
        <v>0</v>
      </c>
      <c r="I76" s="59">
        <f t="shared" si="7"/>
        <v>2</v>
      </c>
      <c r="J76" s="31">
        <v>160</v>
      </c>
    </row>
    <row r="77" spans="1:11" ht="30.75" customHeight="1" x14ac:dyDescent="0.25">
      <c r="A77" s="94"/>
      <c r="B77" s="5">
        <f t="shared" si="8"/>
        <v>44</v>
      </c>
      <c r="C77" s="6" t="s">
        <v>61</v>
      </c>
      <c r="D77" s="5" t="s">
        <v>0</v>
      </c>
      <c r="E77" s="5">
        <v>13</v>
      </c>
      <c r="F77" s="5">
        <v>0</v>
      </c>
      <c r="G77" s="12">
        <f t="shared" si="5"/>
        <v>71.5</v>
      </c>
      <c r="H77" s="12">
        <f t="shared" si="6"/>
        <v>0</v>
      </c>
      <c r="I77" s="59">
        <f t="shared" si="7"/>
        <v>13</v>
      </c>
      <c r="J77" s="31">
        <v>5.5</v>
      </c>
      <c r="K77" s="33"/>
    </row>
    <row r="78" spans="1:11" ht="30" customHeight="1" x14ac:dyDescent="0.25">
      <c r="A78" s="94"/>
      <c r="B78" s="5">
        <f t="shared" si="8"/>
        <v>45</v>
      </c>
      <c r="C78" s="6" t="s">
        <v>62</v>
      </c>
      <c r="D78" s="5" t="s">
        <v>0</v>
      </c>
      <c r="E78" s="5">
        <v>12</v>
      </c>
      <c r="F78" s="5">
        <v>0</v>
      </c>
      <c r="G78" s="12">
        <f t="shared" si="5"/>
        <v>96</v>
      </c>
      <c r="H78" s="12">
        <f t="shared" si="6"/>
        <v>0</v>
      </c>
      <c r="I78" s="59">
        <f t="shared" si="7"/>
        <v>12</v>
      </c>
      <c r="J78" s="31">
        <v>8</v>
      </c>
      <c r="K78" s="33"/>
    </row>
    <row r="79" spans="1:11" x14ac:dyDescent="0.25">
      <c r="A79" s="65" t="s">
        <v>29</v>
      </c>
      <c r="B79" s="66"/>
      <c r="C79" s="66"/>
      <c r="D79" s="66"/>
      <c r="E79" s="66"/>
      <c r="F79" s="67"/>
      <c r="G79" s="44">
        <f>SUM(G34:G78)</f>
        <v>19994.7</v>
      </c>
      <c r="H79" s="44">
        <f>SUM(H34:H78)</f>
        <v>0</v>
      </c>
      <c r="I79" s="68"/>
      <c r="J79" s="69"/>
      <c r="K79" s="33"/>
    </row>
    <row r="80" spans="1:11" ht="30.75" customHeight="1" x14ac:dyDescent="0.25">
      <c r="A80" s="72" t="s">
        <v>51</v>
      </c>
      <c r="B80" s="73"/>
      <c r="C80" s="73"/>
      <c r="D80" s="73"/>
      <c r="E80" s="73"/>
      <c r="F80" s="73"/>
      <c r="G80" s="73"/>
      <c r="H80" s="73"/>
      <c r="I80" s="73"/>
      <c r="J80" s="43">
        <f>G79+H79</f>
        <v>19994.7</v>
      </c>
    </row>
    <row r="81" spans="1:10" ht="30.75" customHeight="1" x14ac:dyDescent="0.25">
      <c r="A81" s="72" t="s">
        <v>52</v>
      </c>
      <c r="B81" s="73"/>
      <c r="C81" s="73"/>
      <c r="D81" s="73"/>
      <c r="E81" s="73"/>
      <c r="F81" s="73"/>
      <c r="G81" s="73"/>
      <c r="H81" s="73"/>
      <c r="I81" s="73"/>
      <c r="J81" s="43">
        <f>J80*1.24</f>
        <v>24793.428</v>
      </c>
    </row>
    <row r="82" spans="1:10" ht="29.25" customHeight="1" x14ac:dyDescent="0.25">
      <c r="A82" s="23"/>
      <c r="B82" s="24"/>
      <c r="C82" s="24"/>
      <c r="D82" s="24"/>
      <c r="E82" s="24"/>
      <c r="F82" s="24"/>
      <c r="G82" s="24"/>
      <c r="H82" s="24"/>
      <c r="I82" s="24"/>
      <c r="J82" s="25"/>
    </row>
    <row r="83" spans="1:10" ht="15.75" thickBot="1" x14ac:dyDescent="0.3">
      <c r="A83" s="23"/>
      <c r="B83" s="24"/>
      <c r="C83" s="24"/>
      <c r="D83" s="24"/>
      <c r="E83" s="24"/>
      <c r="F83" s="24"/>
      <c r="G83" s="24"/>
      <c r="H83" s="24"/>
      <c r="I83" s="24"/>
      <c r="J83" s="25"/>
    </row>
    <row r="84" spans="1:10" ht="54" customHeight="1" thickBot="1" x14ac:dyDescent="0.3">
      <c r="F84" s="3"/>
      <c r="G84" s="29" t="s">
        <v>47</v>
      </c>
      <c r="H84" s="30" t="s">
        <v>45</v>
      </c>
    </row>
    <row r="85" spans="1:10" ht="21" customHeight="1" x14ac:dyDescent="0.25">
      <c r="A85" s="81" t="s">
        <v>30</v>
      </c>
      <c r="B85" s="82"/>
      <c r="C85" s="82"/>
      <c r="D85" s="82"/>
      <c r="E85" s="82"/>
      <c r="F85" s="83"/>
      <c r="G85" s="15">
        <f>G28+G79</f>
        <v>19994.7</v>
      </c>
      <c r="H85" s="16">
        <f>H28+H79</f>
        <v>9674.5</v>
      </c>
      <c r="I85" s="74"/>
      <c r="J85" s="75"/>
    </row>
    <row r="86" spans="1:10" ht="21" customHeight="1" x14ac:dyDescent="0.25">
      <c r="A86" s="84" t="s">
        <v>31</v>
      </c>
      <c r="B86" s="85"/>
      <c r="C86" s="85"/>
      <c r="D86" s="85"/>
      <c r="E86" s="85"/>
      <c r="F86" s="86"/>
      <c r="G86" s="17">
        <f>G85*0.24</f>
        <v>4798.7280000000001</v>
      </c>
      <c r="H86" s="18">
        <f>H85*0.24</f>
        <v>2321.88</v>
      </c>
      <c r="J86"/>
    </row>
    <row r="87" spans="1:10" ht="21" customHeight="1" thickBot="1" x14ac:dyDescent="0.3">
      <c r="A87" s="62" t="s">
        <v>32</v>
      </c>
      <c r="B87" s="63"/>
      <c r="C87" s="63"/>
      <c r="D87" s="63"/>
      <c r="E87" s="63"/>
      <c r="F87" s="64"/>
      <c r="G87" s="19">
        <f>G85+G86</f>
        <v>24793.428</v>
      </c>
      <c r="H87" s="20">
        <f>H85+H86</f>
        <v>11996.380000000001</v>
      </c>
      <c r="J87"/>
    </row>
    <row r="88" spans="1:10" ht="36" customHeight="1" thickBot="1" x14ac:dyDescent="0.3">
      <c r="A88" s="78"/>
      <c r="B88" s="79"/>
      <c r="C88" s="79"/>
      <c r="D88" s="79"/>
      <c r="E88" s="79"/>
      <c r="F88" s="79"/>
      <c r="G88" s="79"/>
      <c r="H88" s="79"/>
      <c r="I88" s="79"/>
      <c r="J88" s="80"/>
    </row>
    <row r="89" spans="1:10" ht="23.25" customHeight="1" x14ac:dyDescent="0.25">
      <c r="A89" s="81" t="s">
        <v>14</v>
      </c>
      <c r="B89" s="82"/>
      <c r="C89" s="82"/>
      <c r="D89" s="82"/>
      <c r="E89" s="82"/>
      <c r="F89" s="82"/>
      <c r="G89" s="82"/>
      <c r="H89" s="83"/>
      <c r="I89" s="76">
        <f>G85+H85</f>
        <v>29669.200000000001</v>
      </c>
      <c r="J89" s="77"/>
    </row>
    <row r="90" spans="1:10" ht="23.25" customHeight="1" x14ac:dyDescent="0.25">
      <c r="A90" s="84" t="s">
        <v>15</v>
      </c>
      <c r="B90" s="85"/>
      <c r="C90" s="85"/>
      <c r="D90" s="85"/>
      <c r="E90" s="85"/>
      <c r="F90" s="85"/>
      <c r="G90" s="85"/>
      <c r="H90" s="86"/>
      <c r="I90" s="98">
        <f>0.24*I89</f>
        <v>7120.6080000000002</v>
      </c>
      <c r="J90" s="99"/>
    </row>
    <row r="91" spans="1:10" ht="23.25" customHeight="1" thickBot="1" x14ac:dyDescent="0.3">
      <c r="A91" s="62" t="s">
        <v>16</v>
      </c>
      <c r="B91" s="63"/>
      <c r="C91" s="63"/>
      <c r="D91" s="63"/>
      <c r="E91" s="63"/>
      <c r="F91" s="63"/>
      <c r="G91" s="63"/>
      <c r="H91" s="64"/>
      <c r="I91" s="70">
        <f xml:space="preserve"> I89+I90</f>
        <v>36789.808000000005</v>
      </c>
      <c r="J91" s="71"/>
    </row>
    <row r="92" spans="1:10" x14ac:dyDescent="0.25">
      <c r="F92" s="3"/>
      <c r="I92" s="14"/>
      <c r="J92" s="13"/>
    </row>
    <row r="93" spans="1:10" x14ac:dyDescent="0.25">
      <c r="F93" s="3"/>
    </row>
    <row r="94" spans="1:10" x14ac:dyDescent="0.25">
      <c r="F94" s="3"/>
    </row>
    <row r="95" spans="1:10" x14ac:dyDescent="0.25">
      <c r="F95" s="3"/>
    </row>
    <row r="96" spans="1:10" x14ac:dyDescent="0.25">
      <c r="F96" s="3"/>
    </row>
    <row r="97" spans="6:6" x14ac:dyDescent="0.25">
      <c r="F97" s="3"/>
    </row>
    <row r="98" spans="6:6" x14ac:dyDescent="0.25">
      <c r="F98" s="3"/>
    </row>
    <row r="99" spans="6:6" x14ac:dyDescent="0.25">
      <c r="F99" s="3"/>
    </row>
    <row r="100" spans="6:6" x14ac:dyDescent="0.25">
      <c r="F100" s="3"/>
    </row>
    <row r="101" spans="6:6" x14ac:dyDescent="0.25">
      <c r="F101" s="3"/>
    </row>
    <row r="102" spans="6:6" x14ac:dyDescent="0.25">
      <c r="F102" s="3"/>
    </row>
    <row r="103" spans="6:6" x14ac:dyDescent="0.25">
      <c r="F103" s="3"/>
    </row>
    <row r="104" spans="6:6" x14ac:dyDescent="0.25">
      <c r="F104" s="3"/>
    </row>
    <row r="105" spans="6:6" x14ac:dyDescent="0.25">
      <c r="F105" s="3"/>
    </row>
    <row r="106" spans="6:6" x14ac:dyDescent="0.25">
      <c r="F106" s="3"/>
    </row>
    <row r="107" spans="6:6" x14ac:dyDescent="0.25">
      <c r="F107" s="3"/>
    </row>
    <row r="108" spans="6:6" x14ac:dyDescent="0.25">
      <c r="F108" s="3"/>
    </row>
    <row r="109" spans="6:6" x14ac:dyDescent="0.25">
      <c r="F109" s="3"/>
    </row>
    <row r="110" spans="6:6" x14ac:dyDescent="0.25">
      <c r="F110" s="3"/>
    </row>
    <row r="111" spans="6:6" x14ac:dyDescent="0.25">
      <c r="F111" s="3"/>
    </row>
    <row r="112" spans="6:6" x14ac:dyDescent="0.25">
      <c r="F112" s="3"/>
    </row>
    <row r="113" spans="6:6" x14ac:dyDescent="0.25">
      <c r="F113" s="3"/>
    </row>
    <row r="114" spans="6:6" x14ac:dyDescent="0.25">
      <c r="F114" s="3"/>
    </row>
    <row r="115" spans="6:6" x14ac:dyDescent="0.25">
      <c r="F115" s="3"/>
    </row>
    <row r="116" spans="6:6" x14ac:dyDescent="0.25">
      <c r="F116" s="3"/>
    </row>
    <row r="117" spans="6:6" x14ac:dyDescent="0.25">
      <c r="F117" s="3"/>
    </row>
    <row r="118" spans="6:6" x14ac:dyDescent="0.25">
      <c r="F118" s="3"/>
    </row>
    <row r="119" spans="6:6" x14ac:dyDescent="0.25">
      <c r="F119" s="3"/>
    </row>
    <row r="120" spans="6:6" x14ac:dyDescent="0.25">
      <c r="F120" s="3"/>
    </row>
    <row r="121" spans="6:6" x14ac:dyDescent="0.25">
      <c r="F121" s="3"/>
    </row>
    <row r="122" spans="6:6" x14ac:dyDescent="0.25">
      <c r="F122" s="3"/>
    </row>
    <row r="123" spans="6:6" x14ac:dyDescent="0.25">
      <c r="F123" s="3"/>
    </row>
    <row r="124" spans="6:6" x14ac:dyDescent="0.25">
      <c r="F124" s="3"/>
    </row>
    <row r="125" spans="6:6" x14ac:dyDescent="0.25">
      <c r="F125" s="3"/>
    </row>
    <row r="126" spans="6:6" x14ac:dyDescent="0.25">
      <c r="F126" s="3"/>
    </row>
    <row r="127" spans="6:6" x14ac:dyDescent="0.25">
      <c r="F127" s="3"/>
    </row>
    <row r="128" spans="6:6" x14ac:dyDescent="0.25">
      <c r="F128" s="3"/>
    </row>
    <row r="129" spans="6:6" x14ac:dyDescent="0.25">
      <c r="F129" s="3"/>
    </row>
    <row r="130" spans="6:6" x14ac:dyDescent="0.25">
      <c r="F130" s="3"/>
    </row>
    <row r="131" spans="6:6" x14ac:dyDescent="0.25">
      <c r="F131" s="3"/>
    </row>
    <row r="132" spans="6:6" x14ac:dyDescent="0.25">
      <c r="F132" s="3"/>
    </row>
    <row r="133" spans="6:6" x14ac:dyDescent="0.25">
      <c r="F133" s="3"/>
    </row>
    <row r="134" spans="6:6" x14ac:dyDescent="0.25">
      <c r="F134" s="3"/>
    </row>
    <row r="135" spans="6:6" x14ac:dyDescent="0.25">
      <c r="F135" s="3"/>
    </row>
    <row r="136" spans="6:6" x14ac:dyDescent="0.25">
      <c r="F136" s="3"/>
    </row>
    <row r="137" spans="6:6" x14ac:dyDescent="0.25">
      <c r="F137" s="3"/>
    </row>
    <row r="138" spans="6:6" x14ac:dyDescent="0.25">
      <c r="F138" s="3"/>
    </row>
    <row r="139" spans="6:6" x14ac:dyDescent="0.25">
      <c r="F139" s="3"/>
    </row>
    <row r="140" spans="6:6" x14ac:dyDescent="0.25">
      <c r="F140" s="3"/>
    </row>
    <row r="141" spans="6:6" x14ac:dyDescent="0.25">
      <c r="F141" s="3"/>
    </row>
    <row r="142" spans="6:6" x14ac:dyDescent="0.25">
      <c r="F142" s="3"/>
    </row>
    <row r="143" spans="6:6" x14ac:dyDescent="0.25">
      <c r="F143" s="3"/>
    </row>
    <row r="144" spans="6:6" x14ac:dyDescent="0.25">
      <c r="F144" s="3"/>
    </row>
    <row r="145" spans="6:6" x14ac:dyDescent="0.25">
      <c r="F145" s="3"/>
    </row>
    <row r="146" spans="6:6" x14ac:dyDescent="0.25">
      <c r="F146" s="3"/>
    </row>
    <row r="147" spans="6:6" x14ac:dyDescent="0.25">
      <c r="F147" s="3"/>
    </row>
    <row r="148" spans="6:6" x14ac:dyDescent="0.25">
      <c r="F148" s="3"/>
    </row>
    <row r="149" spans="6:6" x14ac:dyDescent="0.25">
      <c r="F149" s="3"/>
    </row>
    <row r="150" spans="6:6" x14ac:dyDescent="0.25">
      <c r="F150" s="3"/>
    </row>
    <row r="151" spans="6:6" x14ac:dyDescent="0.25">
      <c r="F151" s="3"/>
    </row>
    <row r="152" spans="6:6" x14ac:dyDescent="0.25">
      <c r="F152" s="3"/>
    </row>
    <row r="153" spans="6:6" x14ac:dyDescent="0.25">
      <c r="F153" s="3"/>
    </row>
    <row r="154" spans="6:6" x14ac:dyDescent="0.25">
      <c r="F154" s="3"/>
    </row>
    <row r="155" spans="6:6" x14ac:dyDescent="0.25">
      <c r="F155" s="3"/>
    </row>
    <row r="156" spans="6:6" x14ac:dyDescent="0.25">
      <c r="F156" s="3"/>
    </row>
    <row r="157" spans="6:6" x14ac:dyDescent="0.25">
      <c r="F157" s="3"/>
    </row>
    <row r="158" spans="6:6" x14ac:dyDescent="0.25">
      <c r="F158" s="3"/>
    </row>
    <row r="159" spans="6:6" x14ac:dyDescent="0.25">
      <c r="F159" s="3"/>
    </row>
    <row r="160" spans="6:6" x14ac:dyDescent="0.25">
      <c r="F160" s="3"/>
    </row>
    <row r="161" spans="6:6" x14ac:dyDescent="0.25">
      <c r="F161" s="3"/>
    </row>
    <row r="162" spans="6:6" x14ac:dyDescent="0.25">
      <c r="F162" s="3"/>
    </row>
    <row r="163" spans="6:6" x14ac:dyDescent="0.25">
      <c r="F163" s="3"/>
    </row>
    <row r="164" spans="6:6" x14ac:dyDescent="0.25">
      <c r="F164" s="3"/>
    </row>
    <row r="165" spans="6:6" x14ac:dyDescent="0.25">
      <c r="F165" s="3"/>
    </row>
    <row r="166" spans="6:6" x14ac:dyDescent="0.25">
      <c r="F166" s="3"/>
    </row>
    <row r="167" spans="6:6" x14ac:dyDescent="0.25">
      <c r="F167" s="3"/>
    </row>
    <row r="168" spans="6:6" x14ac:dyDescent="0.25">
      <c r="F168" s="3"/>
    </row>
    <row r="169" spans="6:6" x14ac:dyDescent="0.25">
      <c r="F169" s="3"/>
    </row>
    <row r="170" spans="6:6" x14ac:dyDescent="0.25">
      <c r="F170" s="3"/>
    </row>
    <row r="171" spans="6:6" x14ac:dyDescent="0.25">
      <c r="F171" s="3"/>
    </row>
    <row r="172" spans="6:6" x14ac:dyDescent="0.25">
      <c r="F172" s="3"/>
    </row>
    <row r="173" spans="6:6" x14ac:dyDescent="0.25">
      <c r="F173" s="3"/>
    </row>
    <row r="174" spans="6:6" x14ac:dyDescent="0.25">
      <c r="F174" s="3"/>
    </row>
    <row r="175" spans="6:6" x14ac:dyDescent="0.25">
      <c r="F175" s="3"/>
    </row>
    <row r="176" spans="6:6" x14ac:dyDescent="0.25">
      <c r="F176" s="3"/>
    </row>
    <row r="177" spans="6:6" x14ac:dyDescent="0.25">
      <c r="F177" s="3"/>
    </row>
    <row r="178" spans="6:6" x14ac:dyDescent="0.25">
      <c r="F178" s="3"/>
    </row>
    <row r="179" spans="6:6" x14ac:dyDescent="0.25">
      <c r="F179" s="3"/>
    </row>
    <row r="180" spans="6:6" x14ac:dyDescent="0.25">
      <c r="F180" s="3"/>
    </row>
    <row r="181" spans="6:6" x14ac:dyDescent="0.25">
      <c r="F181" s="3"/>
    </row>
    <row r="182" spans="6:6" x14ac:dyDescent="0.25">
      <c r="F182" s="3"/>
    </row>
    <row r="183" spans="6:6" x14ac:dyDescent="0.25">
      <c r="F183" s="3"/>
    </row>
    <row r="184" spans="6:6" x14ac:dyDescent="0.25">
      <c r="F184" s="3"/>
    </row>
    <row r="185" spans="6:6" x14ac:dyDescent="0.25">
      <c r="F185" s="3"/>
    </row>
    <row r="186" spans="6:6" x14ac:dyDescent="0.25">
      <c r="F186" s="3"/>
    </row>
    <row r="187" spans="6:6" x14ac:dyDescent="0.25">
      <c r="F187" s="3"/>
    </row>
    <row r="188" spans="6:6" x14ac:dyDescent="0.25">
      <c r="F188" s="3"/>
    </row>
    <row r="189" spans="6:6" x14ac:dyDescent="0.25">
      <c r="F189" s="3"/>
    </row>
    <row r="190" spans="6:6" x14ac:dyDescent="0.25">
      <c r="F190" s="3"/>
    </row>
    <row r="191" spans="6:6" x14ac:dyDescent="0.25">
      <c r="F191" s="3"/>
    </row>
    <row r="192" spans="6:6" x14ac:dyDescent="0.25">
      <c r="F192" s="3"/>
    </row>
    <row r="193" spans="6:6" x14ac:dyDescent="0.25">
      <c r="F193" s="3"/>
    </row>
    <row r="194" spans="6:6" x14ac:dyDescent="0.25">
      <c r="F194" s="3"/>
    </row>
    <row r="195" spans="6:6" x14ac:dyDescent="0.25">
      <c r="F195" s="3"/>
    </row>
    <row r="196" spans="6:6" x14ac:dyDescent="0.25">
      <c r="F196" s="3"/>
    </row>
    <row r="197" spans="6:6" x14ac:dyDescent="0.25">
      <c r="F197" s="3"/>
    </row>
    <row r="198" spans="6:6" x14ac:dyDescent="0.25">
      <c r="F198" s="3"/>
    </row>
    <row r="199" spans="6:6" x14ac:dyDescent="0.25">
      <c r="F199" s="3"/>
    </row>
    <row r="200" spans="6:6" x14ac:dyDescent="0.25">
      <c r="F200" s="3"/>
    </row>
    <row r="201" spans="6:6" x14ac:dyDescent="0.25">
      <c r="F201" s="3"/>
    </row>
    <row r="202" spans="6:6" x14ac:dyDescent="0.25">
      <c r="F202" s="3"/>
    </row>
    <row r="203" spans="6:6" x14ac:dyDescent="0.25">
      <c r="F203" s="3"/>
    </row>
    <row r="204" spans="6:6" x14ac:dyDescent="0.25">
      <c r="F204" s="3"/>
    </row>
    <row r="205" spans="6:6" x14ac:dyDescent="0.25">
      <c r="F205" s="3"/>
    </row>
    <row r="206" spans="6:6" x14ac:dyDescent="0.25">
      <c r="F206" s="3"/>
    </row>
    <row r="207" spans="6:6" x14ac:dyDescent="0.25">
      <c r="F207" s="3"/>
    </row>
    <row r="208" spans="6:6" x14ac:dyDescent="0.25">
      <c r="F208" s="3"/>
    </row>
    <row r="209" spans="6:6" x14ac:dyDescent="0.25">
      <c r="F209" s="3"/>
    </row>
    <row r="210" spans="6:6" x14ac:dyDescent="0.25">
      <c r="F210" s="3"/>
    </row>
    <row r="211" spans="6:6" x14ac:dyDescent="0.25">
      <c r="F211" s="3"/>
    </row>
    <row r="212" spans="6:6" x14ac:dyDescent="0.25">
      <c r="F212" s="3"/>
    </row>
    <row r="213" spans="6:6" x14ac:dyDescent="0.25">
      <c r="F213" s="3"/>
    </row>
    <row r="214" spans="6:6" x14ac:dyDescent="0.25">
      <c r="F214" s="3"/>
    </row>
    <row r="215" spans="6:6" x14ac:dyDescent="0.25">
      <c r="F215" s="3"/>
    </row>
    <row r="216" spans="6:6" x14ac:dyDescent="0.25">
      <c r="F216" s="3"/>
    </row>
    <row r="217" spans="6:6" x14ac:dyDescent="0.25">
      <c r="F217" s="3"/>
    </row>
    <row r="218" spans="6:6" x14ac:dyDescent="0.25">
      <c r="F218" s="3"/>
    </row>
    <row r="219" spans="6:6" x14ac:dyDescent="0.25">
      <c r="F219" s="3"/>
    </row>
    <row r="220" spans="6:6" x14ac:dyDescent="0.25">
      <c r="F220" s="3"/>
    </row>
    <row r="221" spans="6:6" x14ac:dyDescent="0.25">
      <c r="F221" s="3"/>
    </row>
    <row r="222" spans="6:6" x14ac:dyDescent="0.25">
      <c r="F222" s="3"/>
    </row>
    <row r="223" spans="6:6" x14ac:dyDescent="0.25">
      <c r="F223" s="3"/>
    </row>
    <row r="224" spans="6:6" x14ac:dyDescent="0.25">
      <c r="F224" s="3"/>
    </row>
    <row r="225" spans="6:6" x14ac:dyDescent="0.25">
      <c r="F225" s="3"/>
    </row>
    <row r="226" spans="6:6" x14ac:dyDescent="0.25">
      <c r="F226" s="3"/>
    </row>
    <row r="227" spans="6:6" x14ac:dyDescent="0.25">
      <c r="F227" s="3"/>
    </row>
    <row r="228" spans="6:6" x14ac:dyDescent="0.25">
      <c r="F228" s="3"/>
    </row>
    <row r="229" spans="6:6" x14ac:dyDescent="0.25">
      <c r="F229" s="3"/>
    </row>
    <row r="230" spans="6:6" x14ac:dyDescent="0.25">
      <c r="F230" s="3"/>
    </row>
    <row r="231" spans="6:6" x14ac:dyDescent="0.25">
      <c r="F231" s="3"/>
    </row>
    <row r="232" spans="6:6" x14ac:dyDescent="0.25">
      <c r="F232" s="3"/>
    </row>
    <row r="233" spans="6:6" x14ac:dyDescent="0.25">
      <c r="F233" s="3"/>
    </row>
    <row r="234" spans="6:6" x14ac:dyDescent="0.25">
      <c r="F234" s="3"/>
    </row>
    <row r="235" spans="6:6" x14ac:dyDescent="0.25">
      <c r="F235" s="3"/>
    </row>
  </sheetData>
  <mergeCells count="33">
    <mergeCell ref="A6:A27"/>
    <mergeCell ref="A28:F28"/>
    <mergeCell ref="I90:J90"/>
    <mergeCell ref="A31:J31"/>
    <mergeCell ref="A32:D32"/>
    <mergeCell ref="I32:J32"/>
    <mergeCell ref="A29:I29"/>
    <mergeCell ref="E32:F32"/>
    <mergeCell ref="G32:H32"/>
    <mergeCell ref="I28:J28"/>
    <mergeCell ref="A30:I30"/>
    <mergeCell ref="A34:A78"/>
    <mergeCell ref="A1:J1"/>
    <mergeCell ref="A3:J3"/>
    <mergeCell ref="A4:D4"/>
    <mergeCell ref="I4:J4"/>
    <mergeCell ref="A2:J2"/>
    <mergeCell ref="E4:F4"/>
    <mergeCell ref="G4:H4"/>
    <mergeCell ref="A91:H91"/>
    <mergeCell ref="A79:F79"/>
    <mergeCell ref="I79:J79"/>
    <mergeCell ref="I91:J91"/>
    <mergeCell ref="A80:I80"/>
    <mergeCell ref="I85:J85"/>
    <mergeCell ref="I89:J89"/>
    <mergeCell ref="A88:J88"/>
    <mergeCell ref="A85:F85"/>
    <mergeCell ref="A86:F86"/>
    <mergeCell ref="A87:F87"/>
    <mergeCell ref="A89:H89"/>
    <mergeCell ref="A90:H90"/>
    <mergeCell ref="A81:I81"/>
  </mergeCells>
  <phoneticPr fontId="18" type="noConversion"/>
  <pageMargins left="0.23622047244094491" right="3.937007874015748E-2" top="0.19685039370078741" bottom="0.15748031496062992" header="0.31496062992125984" footer="0.11811023622047245"/>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7"/>
  <sheetViews>
    <sheetView workbookViewId="0">
      <selection activeCell="D5" sqref="D5"/>
    </sheetView>
  </sheetViews>
  <sheetFormatPr defaultRowHeight="15" x14ac:dyDescent="0.25"/>
  <cols>
    <col min="1" max="1" width="6.28515625" style="1" customWidth="1"/>
    <col min="2" max="2" width="5" style="1" bestFit="1" customWidth="1"/>
    <col min="3" max="3" width="35.28515625" style="1" customWidth="1"/>
    <col min="4" max="4" width="8.85546875" style="1" customWidth="1"/>
    <col min="5" max="5" width="9.140625" style="1" customWidth="1"/>
    <col min="6" max="6" width="9.7109375" style="1" customWidth="1"/>
    <col min="7" max="7" width="11.140625" style="1" customWidth="1"/>
    <col min="8" max="8" width="12.140625" style="1" customWidth="1"/>
    <col min="9" max="16384" width="9.140625" style="1"/>
  </cols>
  <sheetData>
    <row r="1" spans="1:8" customFormat="1" ht="25.5" customHeight="1" x14ac:dyDescent="0.25">
      <c r="A1" s="111" t="s">
        <v>121</v>
      </c>
      <c r="B1" s="111"/>
      <c r="C1" s="111"/>
      <c r="D1" s="111"/>
      <c r="E1" s="111"/>
      <c r="F1" s="111"/>
      <c r="G1" s="111"/>
      <c r="H1" s="112"/>
    </row>
    <row r="2" spans="1:8" customFormat="1" ht="25.5" customHeight="1" x14ac:dyDescent="0.25">
      <c r="A2" s="113" t="s">
        <v>133</v>
      </c>
      <c r="B2" s="113"/>
      <c r="C2" s="113"/>
      <c r="D2" s="113"/>
      <c r="E2" s="113" t="s">
        <v>13</v>
      </c>
      <c r="F2" s="113"/>
      <c r="G2" s="113"/>
      <c r="H2" s="113"/>
    </row>
    <row r="3" spans="1:8" customFormat="1" ht="25.5" customHeight="1" x14ac:dyDescent="0.25">
      <c r="A3" s="117" t="s">
        <v>44</v>
      </c>
      <c r="B3" s="118"/>
      <c r="C3" s="118"/>
      <c r="D3" s="118"/>
      <c r="E3" s="118"/>
      <c r="F3" s="118"/>
      <c r="G3" s="118"/>
      <c r="H3" s="118"/>
    </row>
    <row r="4" spans="1:8" customFormat="1" ht="43.5" customHeight="1" x14ac:dyDescent="0.25">
      <c r="A4" s="48" t="s">
        <v>2</v>
      </c>
      <c r="B4" s="48" t="s">
        <v>3</v>
      </c>
      <c r="C4" s="49" t="s">
        <v>10</v>
      </c>
      <c r="D4" s="49" t="s">
        <v>129</v>
      </c>
      <c r="E4" s="49" t="s">
        <v>4</v>
      </c>
      <c r="F4" s="49" t="s">
        <v>5</v>
      </c>
      <c r="G4" s="49" t="s">
        <v>6</v>
      </c>
      <c r="H4" s="49" t="s">
        <v>7</v>
      </c>
    </row>
    <row r="5" spans="1:8" ht="25.5" x14ac:dyDescent="0.25">
      <c r="A5" s="94" t="str">
        <f>'Ενδεικτ. προϋπολογισμός'!A6</f>
        <v>43323000-3</v>
      </c>
      <c r="B5" s="40">
        <f>'Ενδεικτ. προϋπολογισμός'!B6</f>
        <v>1</v>
      </c>
      <c r="C5" s="39" t="str">
        <f>'Ενδεικτ. προϋπολογισμός'!C6</f>
        <v>Σωλήνας άρδευσης Φ16 με ενσωματωμένο σταλάκτη ανά 33εκ.</v>
      </c>
      <c r="D5" s="40" t="str">
        <f>'Ενδεικτ. προϋπολογισμός'!D6</f>
        <v>Μέτρο</v>
      </c>
      <c r="E5" s="41">
        <f>'Ενδεικτ. προϋπολογισμός'!I6</f>
        <v>200</v>
      </c>
      <c r="F5" s="46">
        <f>'Ενδεικτ. προϋπολογισμός'!J6</f>
        <v>0.21</v>
      </c>
      <c r="G5" s="42"/>
      <c r="H5" s="51"/>
    </row>
    <row r="6" spans="1:8" s="37" customFormat="1" ht="25.5" x14ac:dyDescent="0.25">
      <c r="A6" s="94"/>
      <c r="B6" s="40">
        <f>'Ενδεικτ. προϋπολογισμός'!B7</f>
        <v>2</v>
      </c>
      <c r="C6" s="39" t="str">
        <f>'Ενδεικτ. προϋπολογισμός'!C7</f>
        <v>Σωλήνας άρδευσης Φ16 με ενσωματωμένο σταλάκτη ανά 50εκ.</v>
      </c>
      <c r="D6" s="40" t="str">
        <f>'Ενδεικτ. προϋπολογισμός'!D7</f>
        <v>Μέτρο</v>
      </c>
      <c r="E6" s="60">
        <f>'Ενδεικτ. προϋπολογισμός'!I7</f>
        <v>1000</v>
      </c>
      <c r="F6" s="46">
        <f>'Ενδεικτ. προϋπολογισμός'!J7</f>
        <v>0.23</v>
      </c>
      <c r="G6" s="42"/>
      <c r="H6" s="51"/>
    </row>
    <row r="7" spans="1:8" ht="25.5" x14ac:dyDescent="0.25">
      <c r="A7" s="94"/>
      <c r="B7" s="40">
        <f>'Ενδεικτ. προϋπολογισμός'!B8</f>
        <v>3</v>
      </c>
      <c r="C7" s="39" t="str">
        <f>'Ενδεικτ. προϋπολογισμός'!C8</f>
        <v>Σωλήνας άρδευσης Φ20 με ενσωματωμένο σταλάκτη ανά 33εκ.</v>
      </c>
      <c r="D7" s="40" t="str">
        <f>'Ενδεικτ. προϋπολογισμός'!D8</f>
        <v>Μέτρο</v>
      </c>
      <c r="E7" s="60">
        <f>'Ενδεικτ. προϋπολογισμός'!I8</f>
        <v>300</v>
      </c>
      <c r="F7" s="46">
        <f>'Ενδεικτ. προϋπολογισμός'!J8</f>
        <v>0.28999999999999998</v>
      </c>
      <c r="G7" s="42"/>
      <c r="H7" s="51"/>
    </row>
    <row r="8" spans="1:8" s="37" customFormat="1" ht="25.5" x14ac:dyDescent="0.25">
      <c r="A8" s="94"/>
      <c r="B8" s="40">
        <f>'Ενδεικτ. προϋπολογισμός'!B9</f>
        <v>4</v>
      </c>
      <c r="C8" s="39" t="str">
        <f>'Ενδεικτ. προϋπολογισμός'!C9</f>
        <v>Σωλήνας άρδευσης Φ20 με ενσωματωμένο σταλάκτη ανά 50εκ.</v>
      </c>
      <c r="D8" s="40" t="str">
        <f>'Ενδεικτ. προϋπολογισμός'!D9</f>
        <v>Μέτρο</v>
      </c>
      <c r="E8" s="60">
        <f>'Ενδεικτ. προϋπολογισμός'!I9</f>
        <v>700</v>
      </c>
      <c r="F8" s="46">
        <f>'Ενδεικτ. προϋπολογισμός'!J9</f>
        <v>0.26</v>
      </c>
      <c r="G8" s="42"/>
      <c r="H8" s="51"/>
    </row>
    <row r="9" spans="1:8" x14ac:dyDescent="0.25">
      <c r="A9" s="94"/>
      <c r="B9" s="40">
        <f>'Ενδεικτ. προϋπολογισμός'!B10</f>
        <v>5</v>
      </c>
      <c r="C9" s="39" t="str">
        <f>'Ενδεικτ. προϋπολογισμός'!C10</f>
        <v>Σωλήνας άρδευσης Φ16</v>
      </c>
      <c r="D9" s="40" t="str">
        <f>'Ενδεικτ. προϋπολογισμός'!D10</f>
        <v>Μέτρο</v>
      </c>
      <c r="E9" s="60">
        <f>'Ενδεικτ. προϋπολογισμός'!I10</f>
        <v>500</v>
      </c>
      <c r="F9" s="46">
        <f>'Ενδεικτ. προϋπολογισμός'!J10</f>
        <v>0.18</v>
      </c>
      <c r="G9" s="42"/>
      <c r="H9" s="51"/>
    </row>
    <row r="10" spans="1:8" x14ac:dyDescent="0.25">
      <c r="A10" s="94"/>
      <c r="B10" s="40">
        <f>'Ενδεικτ. προϋπολογισμός'!B11</f>
        <v>6</v>
      </c>
      <c r="C10" s="39" t="str">
        <f>'Ενδεικτ. προϋπολογισμός'!C11</f>
        <v>Σωλήνας άρδευσης Φ20</v>
      </c>
      <c r="D10" s="40" t="str">
        <f>'Ενδεικτ. προϋπολογισμός'!D11</f>
        <v>Μέτρο</v>
      </c>
      <c r="E10" s="60">
        <f>'Ενδεικτ. προϋπολογισμός'!I11</f>
        <v>2000</v>
      </c>
      <c r="F10" s="46">
        <f>'Ενδεικτ. προϋπολογισμός'!J11</f>
        <v>0.23</v>
      </c>
      <c r="G10" s="42"/>
      <c r="H10" s="51"/>
    </row>
    <row r="11" spans="1:8" s="37" customFormat="1" x14ac:dyDescent="0.25">
      <c r="A11" s="94"/>
      <c r="B11" s="40">
        <f>'Ενδεικτ. προϋπολογισμός'!B12</f>
        <v>7</v>
      </c>
      <c r="C11" s="39" t="str">
        <f>'Ενδεικτ. προϋπολογισμός'!C12</f>
        <v xml:space="preserve">Σωλήνας άρδευσης Φ25 </v>
      </c>
      <c r="D11" s="40" t="str">
        <f>'Ενδεικτ. προϋπολογισμός'!D12</f>
        <v>Μέτρο</v>
      </c>
      <c r="E11" s="60">
        <f>'Ενδεικτ. προϋπολογισμός'!I12</f>
        <v>300</v>
      </c>
      <c r="F11" s="46">
        <f>'Ενδεικτ. προϋπολογισμός'!J12</f>
        <v>0.32</v>
      </c>
      <c r="G11" s="42"/>
      <c r="H11" s="51"/>
    </row>
    <row r="12" spans="1:8" s="37" customFormat="1" x14ac:dyDescent="0.25">
      <c r="A12" s="94"/>
      <c r="B12" s="40">
        <f>'Ενδεικτ. προϋπολογισμός'!B13</f>
        <v>8</v>
      </c>
      <c r="C12" s="39" t="str">
        <f>'Ενδεικτ. προϋπολογισμός'!C13</f>
        <v xml:space="preserve">Σωλήνας άρδευσης Φ32 </v>
      </c>
      <c r="D12" s="40" t="str">
        <f>'Ενδεικτ. προϋπολογισμός'!D13</f>
        <v>Μέτρο</v>
      </c>
      <c r="E12" s="60">
        <f>'Ενδεικτ. προϋπολογισμός'!I13</f>
        <v>250</v>
      </c>
      <c r="F12" s="46">
        <f>'Ενδεικτ. προϋπολογισμός'!J13</f>
        <v>0.45</v>
      </c>
      <c r="G12" s="42"/>
      <c r="H12" s="51"/>
    </row>
    <row r="13" spans="1:8" s="37" customFormat="1" ht="25.5" x14ac:dyDescent="0.25">
      <c r="A13" s="94"/>
      <c r="B13" s="40">
        <f>'Ενδεικτ. προϋπολογισμός'!B14</f>
        <v>9</v>
      </c>
      <c r="C13" s="39" t="str">
        <f>'Ενδεικτ. προϋπολογισμός'!C14</f>
        <v>Σταλάκτης καρφωτός ρυθμιζόμενος  (συσκευασία 100 τεμ.)</v>
      </c>
      <c r="D13" s="40" t="str">
        <f>'Ενδεικτ. προϋπολογισμός'!D14</f>
        <v>Τεμ.</v>
      </c>
      <c r="E13" s="60">
        <f>'Ενδεικτ. προϋπολογισμός'!I14</f>
        <v>10</v>
      </c>
      <c r="F13" s="46">
        <f>'Ενδεικτ. προϋπολογισμός'!J14</f>
        <v>8</v>
      </c>
      <c r="G13" s="42"/>
      <c r="H13" s="51"/>
    </row>
    <row r="14" spans="1:8" s="37" customFormat="1" ht="25.5" x14ac:dyDescent="0.25">
      <c r="A14" s="94"/>
      <c r="B14" s="40">
        <f>'Ενδεικτ. προϋπολογισμός'!B15</f>
        <v>10</v>
      </c>
      <c r="C14" s="39" t="str">
        <f>'Ενδεικτ. προϋπολογισμός'!C15</f>
        <v>Προγραμματιστής φρεατίου μπαταρίας. Ελεγχόμενες Η/Β μία.</v>
      </c>
      <c r="D14" s="40" t="str">
        <f>'Ενδεικτ. προϋπολογισμός'!D15</f>
        <v>Τεμ.</v>
      </c>
      <c r="E14" s="60">
        <f>'Ενδεικτ. προϋπολογισμός'!I15</f>
        <v>20</v>
      </c>
      <c r="F14" s="46">
        <f>'Ενδεικτ. προϋπολογισμός'!J15</f>
        <v>85</v>
      </c>
      <c r="G14" s="42"/>
      <c r="H14" s="51"/>
    </row>
    <row r="15" spans="1:8" s="37" customFormat="1" ht="25.5" x14ac:dyDescent="0.25">
      <c r="A15" s="94"/>
      <c r="B15" s="40">
        <f>'Ενδεικτ. προϋπολογισμός'!B16</f>
        <v>11</v>
      </c>
      <c r="C15" s="39" t="str">
        <f>'Ενδεικτ. προϋπολογισμός'!C16</f>
        <v>Προγραμματιστής φρεατίου μπαταρίας. Ελεγχόμενες Η/Β δύο.</v>
      </c>
      <c r="D15" s="40" t="str">
        <f>'Ενδεικτ. προϋπολογισμός'!D16</f>
        <v>Τεμ.</v>
      </c>
      <c r="E15" s="60">
        <f>'Ενδεικτ. προϋπολογισμός'!I16</f>
        <v>10</v>
      </c>
      <c r="F15" s="46">
        <f>'Ενδεικτ. προϋπολογισμός'!J16</f>
        <v>103</v>
      </c>
      <c r="G15" s="42"/>
      <c r="H15" s="51"/>
    </row>
    <row r="16" spans="1:8" s="37" customFormat="1" ht="25.5" x14ac:dyDescent="0.25">
      <c r="A16" s="94"/>
      <c r="B16" s="40">
        <f>'Ενδεικτ. προϋπολογισμός'!B17</f>
        <v>12</v>
      </c>
      <c r="C16" s="39" t="str">
        <f>'Ενδεικτ. προϋπολογισμός'!C17</f>
        <v>Προγραμματιστής φρεατίου μπαταρίας. Ελεγχόμενες Η/Β τέσσερις</v>
      </c>
      <c r="D16" s="40" t="str">
        <f>'Ενδεικτ. προϋπολογισμός'!D17</f>
        <v>Τεμ.</v>
      </c>
      <c r="E16" s="60">
        <f>'Ενδεικτ. προϋπολογισμός'!I17</f>
        <v>6</v>
      </c>
      <c r="F16" s="46">
        <f>'Ενδεικτ. προϋπολογισμός'!J17</f>
        <v>118</v>
      </c>
      <c r="G16" s="42"/>
      <c r="H16" s="51"/>
    </row>
    <row r="17" spans="1:8" s="37" customFormat="1" ht="25.5" x14ac:dyDescent="0.25">
      <c r="A17" s="94"/>
      <c r="B17" s="40">
        <f>'Ενδεικτ. προϋπολογισμός'!B18</f>
        <v>13</v>
      </c>
      <c r="C17" s="39" t="str">
        <f>'Ενδεικτ. προϋπολογισμός'!C18</f>
        <v>Οικιακός προγραμματιστής ρεύματος εξωτερικού χώρου. Ελεγχόμενες Η/Β 4-6.</v>
      </c>
      <c r="D17" s="40" t="str">
        <f>'Ενδεικτ. προϋπολογισμός'!D18</f>
        <v>Τεμ.</v>
      </c>
      <c r="E17" s="60">
        <f>'Ενδεικτ. προϋπολογισμός'!I18</f>
        <v>10</v>
      </c>
      <c r="F17" s="46">
        <f>'Ενδεικτ. προϋπολογισμός'!J18</f>
        <v>75</v>
      </c>
      <c r="G17" s="42"/>
      <c r="H17" s="51"/>
    </row>
    <row r="18" spans="1:8" s="37" customFormat="1" ht="25.5" x14ac:dyDescent="0.25">
      <c r="A18" s="94"/>
      <c r="B18" s="40">
        <f>'Ενδεικτ. προϋπολογισμός'!B19</f>
        <v>14</v>
      </c>
      <c r="C18" s="39" t="str">
        <f>'Ενδεικτ. προϋπολογισμός'!C19</f>
        <v>Οικιακός προγραμματιστής ρεύματος εξωτερικού χώρου. Ελεγχόμενες Η/Β 8-9</v>
      </c>
      <c r="D18" s="40" t="str">
        <f>'Ενδεικτ. προϋπολογισμός'!D19</f>
        <v>Τεμ.</v>
      </c>
      <c r="E18" s="60">
        <f>'Ενδεικτ. προϋπολογισμός'!I19</f>
        <v>5</v>
      </c>
      <c r="F18" s="46">
        <f>'Ενδεικτ. προϋπολογισμός'!J19</f>
        <v>110</v>
      </c>
      <c r="G18" s="42"/>
      <c r="H18" s="51"/>
    </row>
    <row r="19" spans="1:8" s="37" customFormat="1" ht="29.25" customHeight="1" x14ac:dyDescent="0.25">
      <c r="A19" s="94"/>
      <c r="B19" s="40">
        <f>'Ενδεικτ. προϋπολογισμός'!B20</f>
        <v>15</v>
      </c>
      <c r="C19" s="39" t="str">
        <f>'Ενδεικτ. προϋπολογισμός'!C20</f>
        <v>Ηλεκτροβάνα 1΄΄ (PGV) με μηχανισμό ρύθμισης πίεσης (flow control)</v>
      </c>
      <c r="D19" s="40" t="str">
        <f>'Ενδεικτ. προϋπολογισμός'!D20</f>
        <v>Τεμ.</v>
      </c>
      <c r="E19" s="60">
        <f>'Ενδεικτ. προϋπολογισμός'!I20</f>
        <v>30</v>
      </c>
      <c r="F19" s="46">
        <f>'Ενδεικτ. προϋπολογισμός'!J20</f>
        <v>16</v>
      </c>
      <c r="G19" s="42"/>
      <c r="H19" s="51"/>
    </row>
    <row r="20" spans="1:8" s="37" customFormat="1" ht="29.25" customHeight="1" x14ac:dyDescent="0.25">
      <c r="A20" s="94"/>
      <c r="B20" s="40">
        <f>'Ενδεικτ. προϋπολογισμός'!B21</f>
        <v>16</v>
      </c>
      <c r="C20" s="39" t="str">
        <f>'Ενδεικτ. προϋπολογισμός'!C21</f>
        <v>Ηλεκτροβάνα 2΄΄ (PGV) με μηχανισμό ρύθμισης πίεσης (flow control)</v>
      </c>
      <c r="D20" s="40" t="str">
        <f>'Ενδεικτ. προϋπολογισμός'!D21</f>
        <v>Τεμ.</v>
      </c>
      <c r="E20" s="60">
        <f>'Ενδεικτ. προϋπολογισμός'!I21</f>
        <v>10</v>
      </c>
      <c r="F20" s="46">
        <f>'Ενδεικτ. προϋπολογισμός'!J21</f>
        <v>54</v>
      </c>
      <c r="G20" s="42"/>
      <c r="H20" s="51"/>
    </row>
    <row r="21" spans="1:8" s="37" customFormat="1" ht="39" customHeight="1" x14ac:dyDescent="0.25">
      <c r="A21" s="94"/>
      <c r="B21" s="40">
        <f>'Ενδεικτ. προϋπολογισμός'!B22</f>
        <v>17</v>
      </c>
      <c r="C21" s="39" t="str">
        <f>'Ενδεικτ. προϋπολογισμός'!C22</f>
        <v>Εκτοξευτήρες αυτοανυψούμενοι, γραναζωτοί, ακτίνας ενεργείας  5 - 9 m, με ανοξείδωτο σώμα ανύψωσης</v>
      </c>
      <c r="D21" s="40" t="str">
        <f>'Ενδεικτ. προϋπολογισμός'!D22</f>
        <v>Τεμ.</v>
      </c>
      <c r="E21" s="60">
        <f>'Ενδεικτ. προϋπολογισμός'!I22</f>
        <v>50</v>
      </c>
      <c r="F21" s="46">
        <f>'Ενδεικτ. προϋπολογισμός'!J22</f>
        <v>22</v>
      </c>
      <c r="G21" s="42"/>
      <c r="H21" s="51"/>
    </row>
    <row r="22" spans="1:8" s="37" customFormat="1" ht="45" customHeight="1" x14ac:dyDescent="0.25">
      <c r="A22" s="94"/>
      <c r="B22" s="40">
        <f>'Ενδεικτ. προϋπολογισμός'!B23</f>
        <v>18</v>
      </c>
      <c r="C22" s="39" t="str">
        <f>'Ενδεικτ. προϋπολογισμός'!C23</f>
        <v>Εκτοξευτήρες αυτοανυψούμενοι, γραναζωτοί, ακτίνας ενεργείας  12-18 m, με ανοξείδωτο σώμα ανύψωσης</v>
      </c>
      <c r="D22" s="40" t="str">
        <f>'Ενδεικτ. προϋπολογισμός'!D23</f>
        <v>Τεμ.</v>
      </c>
      <c r="E22" s="60">
        <f>'Ενδεικτ. προϋπολογισμός'!I23</f>
        <v>6</v>
      </c>
      <c r="F22" s="46">
        <f>'Ενδεικτ. προϋπολογισμός'!J23</f>
        <v>47</v>
      </c>
      <c r="G22" s="42"/>
      <c r="H22" s="51"/>
    </row>
    <row r="23" spans="1:8" s="37" customFormat="1" ht="38.25" x14ac:dyDescent="0.25">
      <c r="A23" s="94"/>
      <c r="B23" s="40">
        <f>'Ενδεικτ. προϋπολογισμός'!B24</f>
        <v>19</v>
      </c>
      <c r="C23" s="39" t="str">
        <f>'Ενδεικτ. προϋπολογισμός'!C24</f>
        <v xml:space="preserve">Εκτοξευτήρες νερού αυτοανυψούμενος στατικός 1/2'' ακτίνας 3 -5 μέτρα ύψος κορμού 13cm </v>
      </c>
      <c r="D23" s="40" t="str">
        <f>'Ενδεικτ. προϋπολογισμός'!D24</f>
        <v>Τεμ.</v>
      </c>
      <c r="E23" s="60">
        <f>'Ενδεικτ. προϋπολογισμός'!I24</f>
        <v>120</v>
      </c>
      <c r="F23" s="46">
        <f>'Ενδεικτ. προϋπολογισμός'!J24</f>
        <v>2.5</v>
      </c>
      <c r="G23" s="42"/>
      <c r="H23" s="51"/>
    </row>
    <row r="24" spans="1:8" s="37" customFormat="1" ht="25.5" x14ac:dyDescent="0.25">
      <c r="A24" s="94"/>
      <c r="B24" s="40">
        <f>'Ενδεικτ. προϋπολογισμός'!B25</f>
        <v>20</v>
      </c>
      <c r="C24" s="39" t="str">
        <f>'Ενδεικτ. προϋπολογισμός'!C25</f>
        <v>Πλαστικό φρεάτιο ηλεκτροβανών  6'',  μίας Η/Β</v>
      </c>
      <c r="D24" s="40" t="str">
        <f>'Ενδεικτ. προϋπολογισμός'!D25</f>
        <v>Τεμ.</v>
      </c>
      <c r="E24" s="60">
        <f>'Ενδεικτ. προϋπολογισμός'!I25</f>
        <v>40</v>
      </c>
      <c r="F24" s="46">
        <f>'Ενδεικτ. προϋπολογισμός'!J25</f>
        <v>4</v>
      </c>
      <c r="G24" s="42"/>
      <c r="H24" s="51"/>
    </row>
    <row r="25" spans="1:8" s="37" customFormat="1" ht="25.5" x14ac:dyDescent="0.25">
      <c r="A25" s="94"/>
      <c r="B25" s="40">
        <f>'Ενδεικτ. προϋπολογισμός'!B26</f>
        <v>21</v>
      </c>
      <c r="C25" s="39" t="str">
        <f>'Ενδεικτ. προϋπολογισμός'!C26</f>
        <v>Πλαστικό φρεάτιο ηλεκτροβανών  30Χ40 cm,  4 Η/Β</v>
      </c>
      <c r="D25" s="40" t="str">
        <f>'Ενδεικτ. προϋπολογισμός'!D26</f>
        <v>Τεμ.</v>
      </c>
      <c r="E25" s="60">
        <f>'Ενδεικτ. προϋπολογισμός'!I26</f>
        <v>30</v>
      </c>
      <c r="F25" s="46">
        <f>'Ενδεικτ. προϋπολογισμός'!J26</f>
        <v>17.5</v>
      </c>
      <c r="G25" s="42"/>
      <c r="H25" s="51"/>
    </row>
    <row r="26" spans="1:8" s="37" customFormat="1" ht="25.5" x14ac:dyDescent="0.25">
      <c r="A26" s="94"/>
      <c r="B26" s="40">
        <f>'Ενδεικτ. προϋπολογισμός'!B27</f>
        <v>22</v>
      </c>
      <c r="C26" s="39" t="str">
        <f>'Ενδεικτ. προϋπολογισμός'!C27</f>
        <v>Πλαστικό φρεάτιο ηλεκτροβανών  50Χ60 cm,  6 Η/Β</v>
      </c>
      <c r="D26" s="40" t="str">
        <f>'Ενδεικτ. προϋπολογισμός'!D27</f>
        <v>Τεμ.</v>
      </c>
      <c r="E26" s="60">
        <f>'Ενδεικτ. προϋπολογισμός'!I27</f>
        <v>5</v>
      </c>
      <c r="F26" s="46">
        <f>'Ενδεικτ. προϋπολογισμός'!J27</f>
        <v>34</v>
      </c>
      <c r="G26" s="42"/>
      <c r="H26" s="51"/>
    </row>
    <row r="27" spans="1:8" ht="21.75" customHeight="1" x14ac:dyDescent="0.25">
      <c r="A27" s="120" t="s">
        <v>123</v>
      </c>
      <c r="B27" s="120"/>
      <c r="C27" s="120"/>
      <c r="D27" s="120"/>
      <c r="E27" s="120"/>
      <c r="F27" s="120"/>
      <c r="G27" s="120"/>
      <c r="H27" s="56"/>
    </row>
    <row r="28" spans="1:8" s="38" customFormat="1" ht="21.75" customHeight="1" x14ac:dyDescent="0.25">
      <c r="A28" s="120" t="s">
        <v>122</v>
      </c>
      <c r="B28" s="120"/>
      <c r="C28" s="120"/>
      <c r="D28" s="120"/>
      <c r="E28" s="120"/>
      <c r="F28" s="120"/>
      <c r="G28" s="120"/>
      <c r="H28" s="56"/>
    </row>
    <row r="29" spans="1:8" s="38" customFormat="1" ht="21.75" customHeight="1" x14ac:dyDescent="0.25">
      <c r="A29" s="120" t="s">
        <v>124</v>
      </c>
      <c r="B29" s="120"/>
      <c r="C29" s="120"/>
      <c r="D29" s="120"/>
      <c r="E29" s="120"/>
      <c r="F29" s="120"/>
      <c r="G29" s="120"/>
      <c r="H29" s="56"/>
    </row>
    <row r="30" spans="1:8" s="38" customFormat="1" ht="16.5" customHeight="1" x14ac:dyDescent="0.25">
      <c r="A30" s="54"/>
      <c r="B30" s="54"/>
      <c r="C30" s="54"/>
      <c r="D30" s="54"/>
      <c r="E30" s="54"/>
      <c r="F30" s="54"/>
      <c r="G30" s="54"/>
      <c r="H30" s="55"/>
    </row>
    <row r="31" spans="1:8" ht="24.75" customHeight="1" x14ac:dyDescent="0.3">
      <c r="A31" s="119" t="s">
        <v>50</v>
      </c>
      <c r="B31" s="119"/>
      <c r="C31" s="119"/>
      <c r="D31" s="119"/>
      <c r="E31" s="119"/>
      <c r="F31" s="119"/>
      <c r="G31" s="119"/>
      <c r="H31" s="119"/>
    </row>
    <row r="32" spans="1:8" ht="39" customHeight="1" x14ac:dyDescent="0.25">
      <c r="A32" s="48" t="s">
        <v>2</v>
      </c>
      <c r="B32" s="48" t="s">
        <v>3</v>
      </c>
      <c r="C32" s="49" t="s">
        <v>10</v>
      </c>
      <c r="D32" s="49" t="s">
        <v>129</v>
      </c>
      <c r="E32" s="49" t="s">
        <v>4</v>
      </c>
      <c r="F32" s="49" t="s">
        <v>5</v>
      </c>
      <c r="G32" s="49" t="s">
        <v>6</v>
      </c>
      <c r="H32" s="49" t="s">
        <v>7</v>
      </c>
    </row>
    <row r="33" spans="1:8" ht="81.75" customHeight="1" x14ac:dyDescent="0.25">
      <c r="A33" s="108" t="str">
        <f>'Ενδεικτ. προϋπολογισμός'!A34</f>
        <v>43323000-3</v>
      </c>
      <c r="B33" s="40">
        <f>'Ενδεικτ. προϋπολογισμός'!B34</f>
        <v>1</v>
      </c>
      <c r="C33" s="39" t="str">
        <f>'Ενδεικτ. προϋπολογισμός'!C34</f>
        <v>Υδραυλική σέλα επισκευής μηχανικής και υδραυλικής σύσφιξης από ανοξείδωτο χάλυβα, με μανδύα ελαστικού συνθετικού καουτσούκ, για σωλήνες PVC κ.α. μήκους 400mm, εύρους  διαμέτρου 275.0 - 295.0 mm , PN 10 atm με δύο σειρές κοχλίες</v>
      </c>
      <c r="D33" s="40" t="str">
        <f>'Ενδεικτ. προϋπολογισμός'!D34</f>
        <v>Τεμ.</v>
      </c>
      <c r="E33" s="41">
        <f>'Ενδεικτ. προϋπολογισμός'!I34</f>
        <v>4</v>
      </c>
      <c r="F33" s="46">
        <f>'Ενδεικτ. προϋπολογισμός'!J34</f>
        <v>200</v>
      </c>
      <c r="G33" s="42"/>
      <c r="H33" s="50"/>
    </row>
    <row r="34" spans="1:8" ht="81.75" customHeight="1" x14ac:dyDescent="0.25">
      <c r="A34" s="109"/>
      <c r="B34" s="40">
        <f>'Ενδεικτ. προϋπολογισμός'!B35</f>
        <v>2</v>
      </c>
      <c r="C34" s="39" t="str">
        <f>'Ενδεικτ. προϋπολογισμός'!C35</f>
        <v>Υδραυλική σέλα επισκευής μηχανικής και υδραυλικής σύσφιξης από ανοξείδωτο χάλυβα, με μανδύα ελαστικού συνθετικού καουτσούκ, για σωλήνες PVC κ.α. μήκους 350mm, εύρους  διαμέτρου 235.0 - 255.0 mm , PN 10 atm με δύο σειρές κοχλίες</v>
      </c>
      <c r="D34" s="40" t="str">
        <f>'Ενδεικτ. προϋπολογισμός'!D35</f>
        <v>Τεμ.</v>
      </c>
      <c r="E34" s="41">
        <f>'Ενδεικτ. προϋπολογισμός'!I35</f>
        <v>15</v>
      </c>
      <c r="F34" s="46">
        <f>'Ενδεικτ. προϋπολογισμός'!J35</f>
        <v>150</v>
      </c>
      <c r="G34" s="42"/>
      <c r="H34" s="50"/>
    </row>
    <row r="35" spans="1:8" ht="81.75" customHeight="1" x14ac:dyDescent="0.25">
      <c r="A35" s="109"/>
      <c r="B35" s="40">
        <f>'Ενδεικτ. προϋπολογισμός'!B36</f>
        <v>3</v>
      </c>
      <c r="C35" s="39" t="str">
        <f>'Ενδεικτ. προϋπολογισμός'!C36</f>
        <v>Υδραυλική σέλα επισκευής μηχανικής και υδραυλικής σύσφιξης από ανοξείδωτο χάλυβα, με μανδύα ελαστικού συνθετικού καουτσούκ, για σωλήνες PVC κ.α. μήκους 350mm, εύρους  διαμέτρου 215.0 - 235.0 mm , PN 10 atm με δύο σειρές κοχλίες</v>
      </c>
      <c r="D35" s="40" t="str">
        <f>'Ενδεικτ. προϋπολογισμός'!D36</f>
        <v>Τεμ.</v>
      </c>
      <c r="E35" s="41">
        <f>'Ενδεικτ. προϋπολογισμός'!I36</f>
        <v>5</v>
      </c>
      <c r="F35" s="46">
        <f>'Ενδεικτ. προϋπολογισμός'!J36</f>
        <v>140</v>
      </c>
      <c r="G35" s="42"/>
      <c r="H35" s="50"/>
    </row>
    <row r="36" spans="1:8" ht="81.75" customHeight="1" x14ac:dyDescent="0.25">
      <c r="A36" s="109"/>
      <c r="B36" s="40">
        <f>'Ενδεικτ. προϋπολογισμός'!B37</f>
        <v>4</v>
      </c>
      <c r="C36" s="39" t="str">
        <f>'Ενδεικτ. προϋπολογισμός'!C37</f>
        <v>Υδραυλική σέλα επισκευής μηχανικής και υδραυλικής σύσφιξης από ανοξείδωτο χάλυβα, με μανδύα ελαστικού συνθετικού καουτσούκ, για σωλήνες PVC κ.α. μήκους 300mm, εύρους  διαμέτρου 215.0 - 195.0 mm , PN 10 atm με δύο σειρές κοχλίες</v>
      </c>
      <c r="D36" s="40" t="str">
        <f>'Ενδεικτ. προϋπολογισμός'!D37</f>
        <v>Τεμ.</v>
      </c>
      <c r="E36" s="41">
        <f>'Ενδεικτ. προϋπολογισμός'!I37</f>
        <v>4</v>
      </c>
      <c r="F36" s="46">
        <f>'Ενδεικτ. προϋπολογισμός'!J37</f>
        <v>130</v>
      </c>
      <c r="G36" s="42"/>
      <c r="H36" s="50"/>
    </row>
    <row r="37" spans="1:8" ht="81.75" customHeight="1" x14ac:dyDescent="0.25">
      <c r="A37" s="109"/>
      <c r="B37" s="40">
        <f>'Ενδεικτ. προϋπολογισμός'!B38</f>
        <v>5</v>
      </c>
      <c r="C37" s="39" t="str">
        <f>'Ενδεικτ. προϋπολογισμός'!C38</f>
        <v>Υδραυλική σέλα επισκευής μηχανικής και υδραυλικής σύσφιξης από ανοξείδωτο χάλυβα, με μανδύα ελαστικού συνθετικού καουτσούκ, για σωλήνες PVC κ.α. μήκους 300mm, εύρους  διαμέτρου 175.0 - 195.0 mm , PN 10 atm με δύο σειρές κοχλίες</v>
      </c>
      <c r="D37" s="40" t="str">
        <f>'Ενδεικτ. προϋπολογισμός'!D38</f>
        <v>Τεμ.</v>
      </c>
      <c r="E37" s="41">
        <f>'Ενδεικτ. προϋπολογισμός'!I38</f>
        <v>8</v>
      </c>
      <c r="F37" s="46">
        <f>'Ενδεικτ. προϋπολογισμός'!J38</f>
        <v>120</v>
      </c>
      <c r="G37" s="42"/>
      <c r="H37" s="50"/>
    </row>
    <row r="38" spans="1:8" ht="25.5" x14ac:dyDescent="0.25">
      <c r="A38" s="109"/>
      <c r="B38" s="40">
        <f>'Ενδεικτ. προϋπολογισμός'!B39</f>
        <v>6</v>
      </c>
      <c r="C38" s="39" t="str">
        <f>'Ενδεικτ. προϋπολογισμός'!C39</f>
        <v xml:space="preserve">Βάνα σφαιρική 3'', ολικής παροχής, με θηλυκά άκρα, ορειχάλκινη, PN 25atm  </v>
      </c>
      <c r="D38" s="40" t="str">
        <f>'Ενδεικτ. προϋπολογισμός'!D39</f>
        <v>Τεμ.</v>
      </c>
      <c r="E38" s="41">
        <f>'Ενδεικτ. προϋπολογισμός'!I39</f>
        <v>60</v>
      </c>
      <c r="F38" s="46">
        <f>'Ενδεικτ. προϋπολογισμός'!J39</f>
        <v>50</v>
      </c>
      <c r="G38" s="42"/>
      <c r="H38" s="50"/>
    </row>
    <row r="39" spans="1:8" ht="25.5" x14ac:dyDescent="0.25">
      <c r="A39" s="109"/>
      <c r="B39" s="40">
        <f>'Ενδεικτ. προϋπολογισμός'!B40</f>
        <v>7</v>
      </c>
      <c r="C39" s="39" t="str">
        <f>'Ενδεικτ. προϋπολογισμός'!C40</f>
        <v xml:space="preserve">Βάνα σφαιρική  2 1/2'', ολικής παροχής, με θηλυκά άκρα, ορειχάλκινη, PN 25atm  </v>
      </c>
      <c r="D39" s="40" t="str">
        <f>'Ενδεικτ. προϋπολογισμός'!D40</f>
        <v>Τεμ.</v>
      </c>
      <c r="E39" s="41">
        <f>'Ενδεικτ. προϋπολογισμός'!I40</f>
        <v>70</v>
      </c>
      <c r="F39" s="46">
        <f>'Ενδεικτ. προϋπολογισμός'!J40</f>
        <v>45</v>
      </c>
      <c r="G39" s="42"/>
      <c r="H39" s="50"/>
    </row>
    <row r="40" spans="1:8" ht="25.5" x14ac:dyDescent="0.25">
      <c r="A40" s="109"/>
      <c r="B40" s="40">
        <f>'Ενδεικτ. προϋπολογισμός'!B41</f>
        <v>8</v>
      </c>
      <c r="C40" s="39" t="str">
        <f>'Ενδεικτ. προϋπολογισμός'!C41</f>
        <v xml:space="preserve">Βάνα σφαιρική  2 '', ολικής παροχής, με θηλυκά άκρα, ορειχάλκινη, PN 25atm  </v>
      </c>
      <c r="D40" s="40" t="str">
        <f>'Ενδεικτ. προϋπολογισμός'!D41</f>
        <v>Τεμ.</v>
      </c>
      <c r="E40" s="41">
        <f>'Ενδεικτ. προϋπολογισμός'!I41</f>
        <v>20</v>
      </c>
      <c r="F40" s="46">
        <f>'Ενδεικτ. προϋπολογισμός'!J41</f>
        <v>40</v>
      </c>
      <c r="G40" s="42"/>
      <c r="H40" s="50"/>
    </row>
    <row r="41" spans="1:8" ht="25.5" x14ac:dyDescent="0.25">
      <c r="A41" s="109"/>
      <c r="B41" s="40">
        <f>'Ενδεικτ. προϋπολογισμός'!B42</f>
        <v>9</v>
      </c>
      <c r="C41" s="39" t="str">
        <f>'Ενδεικτ. προϋπολογισμός'!C42</f>
        <v xml:space="preserve">Βάνα σφαιρική  1 '', ολικής παροχής, με θηλυκά άκρα, ορειχάλκινη, PN 25atm  </v>
      </c>
      <c r="D41" s="40" t="str">
        <f>'Ενδεικτ. προϋπολογισμός'!D42</f>
        <v>Τεμ.</v>
      </c>
      <c r="E41" s="41">
        <f>'Ενδεικτ. προϋπολογισμός'!I42</f>
        <v>20</v>
      </c>
      <c r="F41" s="46">
        <f>'Ενδεικτ. προϋπολογισμός'!J42</f>
        <v>6</v>
      </c>
      <c r="G41" s="42"/>
      <c r="H41" s="50"/>
    </row>
    <row r="42" spans="1:8" ht="25.5" x14ac:dyDescent="0.25">
      <c r="A42" s="109"/>
      <c r="B42" s="40">
        <f>'Ενδεικτ. προϋπολογισμός'!B43</f>
        <v>10</v>
      </c>
      <c r="C42" s="39" t="str">
        <f>'Ενδεικτ. προϋπολογισμός'!C43</f>
        <v xml:space="preserve">Μαστός σωλήνας  2 1/2 '' μήκους 1 μέτρου με εξωτερικό σπείρωμα και στις πλευρές  </v>
      </c>
      <c r="D42" s="40" t="str">
        <f>'Ενδεικτ. προϋπολογισμός'!D43</f>
        <v>Τεμ.</v>
      </c>
      <c r="E42" s="41">
        <f>'Ενδεικτ. προϋπολογισμός'!I43</f>
        <v>15</v>
      </c>
      <c r="F42" s="46">
        <f>'Ενδεικτ. προϋπολογισμός'!J43</f>
        <v>12</v>
      </c>
      <c r="G42" s="42"/>
      <c r="H42" s="50"/>
    </row>
    <row r="43" spans="1:8" ht="25.5" x14ac:dyDescent="0.25">
      <c r="A43" s="109"/>
      <c r="B43" s="40">
        <f>'Ενδεικτ. προϋπολογισμός'!B44</f>
        <v>11</v>
      </c>
      <c r="C43" s="39" t="str">
        <f>'Ενδεικτ. προϋπολογισμός'!C44</f>
        <v xml:space="preserve">Μαστός σωλήνας  3 '' μήκους 1 μέτρου με εξωτερικό σπείρωμα και στις πλευρές  </v>
      </c>
      <c r="D43" s="40" t="str">
        <f>'Ενδεικτ. προϋπολογισμός'!D44</f>
        <v>Τεμ.</v>
      </c>
      <c r="E43" s="41">
        <f>'Ενδεικτ. προϋπολογισμός'!I44</f>
        <v>15</v>
      </c>
      <c r="F43" s="46">
        <f>'Ενδεικτ. προϋπολογισμός'!J44</f>
        <v>16</v>
      </c>
      <c r="G43" s="42"/>
      <c r="H43" s="50"/>
    </row>
    <row r="44" spans="1:8" ht="25.5" x14ac:dyDescent="0.25">
      <c r="A44" s="109"/>
      <c r="B44" s="40">
        <f>'Ενδεικτ. προϋπολογισμός'!B45</f>
        <v>12</v>
      </c>
      <c r="C44" s="39" t="str">
        <f>'Ενδεικτ. προϋπολογισμός'!C45</f>
        <v xml:space="preserve">Μανσόν κομπλέ για σωλήνες PVC κατά ISO 1452, PN 16 atm , DN63 </v>
      </c>
      <c r="D44" s="40" t="str">
        <f>'Ενδεικτ. προϋπολογισμός'!D45</f>
        <v>Τεμ.</v>
      </c>
      <c r="E44" s="41">
        <f>'Ενδεικτ. προϋπολογισμός'!I45</f>
        <v>10</v>
      </c>
      <c r="F44" s="46">
        <f>'Ενδεικτ. προϋπολογισμός'!J45</f>
        <v>3</v>
      </c>
      <c r="G44" s="42"/>
      <c r="H44" s="50"/>
    </row>
    <row r="45" spans="1:8" ht="25.5" x14ac:dyDescent="0.25">
      <c r="A45" s="109"/>
      <c r="B45" s="40">
        <f>'Ενδεικτ. προϋπολογισμός'!B46</f>
        <v>13</v>
      </c>
      <c r="C45" s="39" t="str">
        <f>'Ενδεικτ. προϋπολογισμός'!C46</f>
        <v xml:space="preserve">Μανσόν κομπλέ για σωλήνες PVC κατά ISO 1452, PN 16 atm , DN90 </v>
      </c>
      <c r="D45" s="40" t="str">
        <f>'Ενδεικτ. προϋπολογισμός'!D46</f>
        <v>Τεμ.</v>
      </c>
      <c r="E45" s="41">
        <f>'Ενδεικτ. προϋπολογισμός'!I46</f>
        <v>10</v>
      </c>
      <c r="F45" s="46">
        <f>'Ενδεικτ. προϋπολογισμός'!J46</f>
        <v>4.9000000000000004</v>
      </c>
      <c r="G45" s="42"/>
      <c r="H45" s="50"/>
    </row>
    <row r="46" spans="1:8" ht="25.5" x14ac:dyDescent="0.25">
      <c r="A46" s="109"/>
      <c r="B46" s="40">
        <f>'Ενδεικτ. προϋπολογισμός'!B47</f>
        <v>14</v>
      </c>
      <c r="C46" s="39" t="str">
        <f>'Ενδεικτ. προϋπολογισμός'!C47</f>
        <v xml:space="preserve">Μανσόν κομπλέ για σωλήνες PVC κατά ISO 1452, PN 16 atm , DN110 </v>
      </c>
      <c r="D46" s="40" t="str">
        <f>'Ενδεικτ. προϋπολογισμός'!D47</f>
        <v>Τεμ.</v>
      </c>
      <c r="E46" s="41">
        <f>'Ενδεικτ. προϋπολογισμός'!I47</f>
        <v>10</v>
      </c>
      <c r="F46" s="46">
        <f>'Ενδεικτ. προϋπολογισμός'!J47</f>
        <v>7</v>
      </c>
      <c r="G46" s="42"/>
      <c r="H46" s="50"/>
    </row>
    <row r="47" spans="1:8" ht="25.5" x14ac:dyDescent="0.25">
      <c r="A47" s="109"/>
      <c r="B47" s="40">
        <f>'Ενδεικτ. προϋπολογισμός'!B48</f>
        <v>15</v>
      </c>
      <c r="C47" s="39" t="str">
        <f>'Ενδεικτ. προϋπολογισμός'!C48</f>
        <v xml:space="preserve">Μανσόν κομπλέ για σωλήνες PVC κατά ISO 1452, PN 16 atm , DN125 </v>
      </c>
      <c r="D47" s="40" t="str">
        <f>'Ενδεικτ. προϋπολογισμός'!D48</f>
        <v>Τεμ.</v>
      </c>
      <c r="E47" s="41">
        <f>'Ενδεικτ. προϋπολογισμός'!I48</f>
        <v>10</v>
      </c>
      <c r="F47" s="46">
        <f>'Ενδεικτ. προϋπολογισμός'!J48</f>
        <v>8.5</v>
      </c>
      <c r="G47" s="42"/>
      <c r="H47" s="50"/>
    </row>
    <row r="48" spans="1:8" ht="25.5" x14ac:dyDescent="0.25">
      <c r="A48" s="109"/>
      <c r="B48" s="40">
        <f>'Ενδεικτ. προϋπολογισμός'!B49</f>
        <v>16</v>
      </c>
      <c r="C48" s="39" t="str">
        <f>'Ενδεικτ. προϋπολογισμός'!C49</f>
        <v xml:space="preserve">Μανσόν κομπλέ για σωλήνες PVC κατά ISO 1452, PN 16 atm , DN140 </v>
      </c>
      <c r="D48" s="40" t="str">
        <f>'Ενδεικτ. προϋπολογισμός'!D49</f>
        <v>Τεμ.</v>
      </c>
      <c r="E48" s="41">
        <f>'Ενδεικτ. προϋπολογισμός'!I49</f>
        <v>10</v>
      </c>
      <c r="F48" s="46">
        <f>'Ενδεικτ. προϋπολογισμός'!J49</f>
        <v>11.5</v>
      </c>
      <c r="G48" s="42"/>
      <c r="H48" s="50"/>
    </row>
    <row r="49" spans="1:8" ht="25.5" x14ac:dyDescent="0.25">
      <c r="A49" s="109"/>
      <c r="B49" s="40">
        <f>'Ενδεικτ. προϋπολογισμός'!B50</f>
        <v>17</v>
      </c>
      <c r="C49" s="39" t="str">
        <f>'Ενδεικτ. προϋπολογισμός'!C50</f>
        <v>Μανσόν κομπλέ για σωλήνες PVC κατά ISO 1452, PN 16 atm , DN160</v>
      </c>
      <c r="D49" s="40" t="str">
        <f>'Ενδεικτ. προϋπολογισμός'!D50</f>
        <v>Τεμ.</v>
      </c>
      <c r="E49" s="41">
        <f>'Ενδεικτ. προϋπολογισμός'!I50</f>
        <v>10</v>
      </c>
      <c r="F49" s="46">
        <f>'Ενδεικτ. προϋπολογισμός'!J50</f>
        <v>15</v>
      </c>
      <c r="G49" s="42"/>
      <c r="H49" s="50"/>
    </row>
    <row r="50" spans="1:8" ht="25.5" x14ac:dyDescent="0.25">
      <c r="A50" s="109"/>
      <c r="B50" s="40">
        <f>'Ενδεικτ. προϋπολογισμός'!B51</f>
        <v>18</v>
      </c>
      <c r="C50" s="39" t="str">
        <f>'Ενδεικτ. προϋπολογισμός'!C51</f>
        <v xml:space="preserve">Μανσόν κομπλέ για σωλήνες PVC κατά ISO 1452, PN 16 atm , DN200 </v>
      </c>
      <c r="D50" s="40" t="str">
        <f>'Ενδεικτ. προϋπολογισμός'!D51</f>
        <v>Τεμ.</v>
      </c>
      <c r="E50" s="41">
        <f>'Ενδεικτ. προϋπολογισμός'!I51</f>
        <v>10</v>
      </c>
      <c r="F50" s="46">
        <f>'Ενδεικτ. προϋπολογισμός'!J51</f>
        <v>34</v>
      </c>
      <c r="G50" s="42"/>
      <c r="H50" s="50"/>
    </row>
    <row r="51" spans="1:8" ht="38.25" x14ac:dyDescent="0.25">
      <c r="A51" s="109"/>
      <c r="B51" s="40">
        <f>'Ενδεικτ. προϋπολογισμός'!B52</f>
        <v>19</v>
      </c>
      <c r="C51" s="39" t="str">
        <f>'Ενδεικτ. προϋπολογισμός'!C52</f>
        <v xml:space="preserve">Σέλα παροχής ελατού χυτοσιδητού   Ø 200 x 3" (χρώματος Μπλε ) με  4 βίδες για σωλήνα PVC, PN 16 atm </v>
      </c>
      <c r="D51" s="40" t="str">
        <f>'Ενδεικτ. προϋπολογισμός'!D52</f>
        <v>Τεμ.</v>
      </c>
      <c r="E51" s="41">
        <f>'Ενδεικτ. προϋπολογισμός'!I52</f>
        <v>5</v>
      </c>
      <c r="F51" s="46">
        <f>'Ενδεικτ. προϋπολογισμός'!J52</f>
        <v>75</v>
      </c>
      <c r="G51" s="42"/>
      <c r="H51" s="50"/>
    </row>
    <row r="52" spans="1:8" ht="38.25" x14ac:dyDescent="0.25">
      <c r="A52" s="109"/>
      <c r="B52" s="40">
        <f>'Ενδεικτ. προϋπολογισμός'!B53</f>
        <v>20</v>
      </c>
      <c r="C52" s="39" t="str">
        <f>'Ενδεικτ. προϋπολογισμός'!C53</f>
        <v xml:space="preserve">Σέλα παροχής ελατού χυτοσιδητού   Ø 160 x 3" (χρώματος Μπλε ) με  4 βίδες για σωλήνα PVC, PN 16 atm </v>
      </c>
      <c r="D52" s="40" t="str">
        <f>'Ενδεικτ. προϋπολογισμός'!D53</f>
        <v>Τεμ.</v>
      </c>
      <c r="E52" s="41">
        <f>'Ενδεικτ. προϋπολογισμός'!I53</f>
        <v>5</v>
      </c>
      <c r="F52" s="46">
        <f>'Ενδεικτ. προϋπολογισμός'!J53</f>
        <v>65</v>
      </c>
      <c r="G52" s="42"/>
      <c r="H52" s="50"/>
    </row>
    <row r="53" spans="1:8" ht="38.25" x14ac:dyDescent="0.25">
      <c r="A53" s="109"/>
      <c r="B53" s="40">
        <f>'Ενδεικτ. προϋπολογισμός'!B54</f>
        <v>21</v>
      </c>
      <c r="C53" s="39" t="str">
        <f>'Ενδεικτ. προϋπολογισμός'!C54</f>
        <v xml:space="preserve">Σέλα παροχής ελατού χυτοσιδητού   Ø 140 x 3" (χρώματος Μπλε ) με  4 βίδες για σωλήνα PVC, PN 16 atm </v>
      </c>
      <c r="D53" s="40" t="str">
        <f>'Ενδεικτ. προϋπολογισμός'!D54</f>
        <v>Τεμ.</v>
      </c>
      <c r="E53" s="41">
        <f>'Ενδεικτ. προϋπολογισμός'!I54</f>
        <v>5</v>
      </c>
      <c r="F53" s="46">
        <f>'Ενδεικτ. προϋπολογισμός'!J54</f>
        <v>55</v>
      </c>
      <c r="G53" s="42"/>
      <c r="H53" s="50"/>
    </row>
    <row r="54" spans="1:8" ht="38.25" x14ac:dyDescent="0.25">
      <c r="A54" s="109"/>
      <c r="B54" s="40">
        <f>'Ενδεικτ. προϋπολογισμός'!B55</f>
        <v>22</v>
      </c>
      <c r="C54" s="39" t="str">
        <f>'Ενδεικτ. προϋπολογισμός'!C55</f>
        <v xml:space="preserve">Σέλα παροχής ελατού χυτοσιδητού   Ø 150 x 2 ½" (χρώματος Μπλε ) με  4 βίδες για σωλήνα PVC, PN 16 atm </v>
      </c>
      <c r="D54" s="40" t="str">
        <f>'Ενδεικτ. προϋπολογισμός'!D55</f>
        <v>Τεμ.</v>
      </c>
      <c r="E54" s="41">
        <f>'Ενδεικτ. προϋπολογισμός'!I55</f>
        <v>5</v>
      </c>
      <c r="F54" s="46">
        <f>'Ενδεικτ. προϋπολογισμός'!J55</f>
        <v>35</v>
      </c>
      <c r="G54" s="42"/>
      <c r="H54" s="50"/>
    </row>
    <row r="55" spans="1:8" ht="25.5" x14ac:dyDescent="0.25">
      <c r="A55" s="109"/>
      <c r="B55" s="40">
        <f>'Ενδεικτ. προϋπολογισμός'!B56</f>
        <v>23</v>
      </c>
      <c r="C55" s="39" t="str">
        <f>'Ενδεικτ. προϋπολογισμός'!C56</f>
        <v xml:space="preserve">Συστολές από 3΄΄ Αρσενικό σε  2 ½"  Θηλυκό γαλβανιζέ τύπου Αμερικής </v>
      </c>
      <c r="D55" s="40" t="str">
        <f>'Ενδεικτ. προϋπολογισμός'!D56</f>
        <v>Τεμ.</v>
      </c>
      <c r="E55" s="41">
        <f>'Ενδεικτ. προϋπολογισμός'!I56</f>
        <v>10</v>
      </c>
      <c r="F55" s="46">
        <f>'Ενδεικτ. προϋπολογισμός'!J56</f>
        <v>15</v>
      </c>
      <c r="G55" s="42"/>
      <c r="H55" s="50"/>
    </row>
    <row r="56" spans="1:8" x14ac:dyDescent="0.25">
      <c r="A56" s="109"/>
      <c r="B56" s="40">
        <f>'Ενδεικτ. προϋπολογισμός'!B57</f>
        <v>24</v>
      </c>
      <c r="C56" s="39" t="str">
        <f>'Ενδεικτ. προϋπολογισμός'!C57</f>
        <v>Μούφες γαλβανιζέ κορδωνάτες 3''</v>
      </c>
      <c r="D56" s="40" t="str">
        <f>'Ενδεικτ. προϋπολογισμός'!D57</f>
        <v>Τεμ.</v>
      </c>
      <c r="E56" s="41">
        <f>'Ενδεικτ. προϋπολογισμός'!I57</f>
        <v>20</v>
      </c>
      <c r="F56" s="46">
        <f>'Ενδεικτ. προϋπολογισμός'!J57</f>
        <v>5</v>
      </c>
      <c r="G56" s="42"/>
      <c r="H56" s="50"/>
    </row>
    <row r="57" spans="1:8" x14ac:dyDescent="0.25">
      <c r="A57" s="109"/>
      <c r="B57" s="40">
        <f>'Ενδεικτ. προϋπολογισμός'!B58</f>
        <v>25</v>
      </c>
      <c r="C57" s="39" t="str">
        <f>'Ενδεικτ. προϋπολογισμός'!C58</f>
        <v>Μούφες γαλβανιζέ κορδωνάτες  2 ½"</v>
      </c>
      <c r="D57" s="40" t="str">
        <f>'Ενδεικτ. προϋπολογισμός'!D58</f>
        <v>Τεμ.</v>
      </c>
      <c r="E57" s="41">
        <f>'Ενδεικτ. προϋπολογισμός'!I58</f>
        <v>20</v>
      </c>
      <c r="F57" s="46">
        <f>'Ενδεικτ. προϋπολογισμός'!J58</f>
        <v>4</v>
      </c>
      <c r="G57" s="42"/>
      <c r="H57" s="50"/>
    </row>
    <row r="58" spans="1:8" x14ac:dyDescent="0.25">
      <c r="A58" s="109"/>
      <c r="B58" s="40">
        <f>'Ενδεικτ. προϋπολογισμός'!B59</f>
        <v>26</v>
      </c>
      <c r="C58" s="39" t="str">
        <f>'Ενδεικτ. προϋπολογισμός'!C59</f>
        <v>Τάπες αρσενικές γαλβανιζέ 3''</v>
      </c>
      <c r="D58" s="40" t="str">
        <f>'Ενδεικτ. προϋπολογισμός'!D59</f>
        <v>Τεμ.</v>
      </c>
      <c r="E58" s="41">
        <f>'Ενδεικτ. προϋπολογισμός'!I59</f>
        <v>25</v>
      </c>
      <c r="F58" s="46">
        <f>'Ενδεικτ. προϋπολογισμός'!J59</f>
        <v>5</v>
      </c>
      <c r="G58" s="42"/>
      <c r="H58" s="50"/>
    </row>
    <row r="59" spans="1:8" x14ac:dyDescent="0.25">
      <c r="A59" s="109"/>
      <c r="B59" s="40">
        <f>'Ενδεικτ. προϋπολογισμός'!B60</f>
        <v>27</v>
      </c>
      <c r="C59" s="39" t="str">
        <f>'Ενδεικτ. προϋπολογισμός'!C60</f>
        <v>Τάπες θηλυκές γαλβανιζέ 3''</v>
      </c>
      <c r="D59" s="40" t="str">
        <f>'Ενδεικτ. προϋπολογισμός'!D60</f>
        <v>Τεμ.</v>
      </c>
      <c r="E59" s="41">
        <f>'Ενδεικτ. προϋπολογισμός'!I60</f>
        <v>25</v>
      </c>
      <c r="F59" s="46">
        <f>'Ενδεικτ. προϋπολογισμός'!J60</f>
        <v>5</v>
      </c>
      <c r="G59" s="42"/>
      <c r="H59" s="50"/>
    </row>
    <row r="60" spans="1:8" x14ac:dyDescent="0.25">
      <c r="A60" s="109"/>
      <c r="B60" s="40">
        <f>'Ενδεικτ. προϋπολογισμός'!B61</f>
        <v>28</v>
      </c>
      <c r="C60" s="39" t="str">
        <f>'Ενδεικτ. προϋπολογισμός'!C61</f>
        <v>Τάπες αρσενικές γαλβανιζέ 2 ½"</v>
      </c>
      <c r="D60" s="40" t="str">
        <f>'Ενδεικτ. προϋπολογισμός'!D61</f>
        <v>Τεμ.</v>
      </c>
      <c r="E60" s="41">
        <f>'Ενδεικτ. προϋπολογισμός'!I61</f>
        <v>25</v>
      </c>
      <c r="F60" s="46">
        <f>'Ενδεικτ. προϋπολογισμός'!J61</f>
        <v>4</v>
      </c>
      <c r="G60" s="42"/>
      <c r="H60" s="50"/>
    </row>
    <row r="61" spans="1:8" s="32" customFormat="1" x14ac:dyDescent="0.25">
      <c r="A61" s="109"/>
      <c r="B61" s="40">
        <f>'Ενδεικτ. προϋπολογισμός'!B62</f>
        <v>29</v>
      </c>
      <c r="C61" s="39" t="str">
        <f>'Ενδεικτ. προϋπολογισμός'!C62</f>
        <v>Τάπες θηλυκές γαλβανιζέ 2 ½"</v>
      </c>
      <c r="D61" s="40" t="str">
        <f>'Ενδεικτ. προϋπολογισμός'!D62</f>
        <v>Τεμ.</v>
      </c>
      <c r="E61" s="41">
        <f>'Ενδεικτ. προϋπολογισμός'!I62</f>
        <v>25</v>
      </c>
      <c r="F61" s="46">
        <f>'Ενδεικτ. προϋπολογισμός'!J62</f>
        <v>5</v>
      </c>
      <c r="G61" s="42"/>
      <c r="H61" s="50"/>
    </row>
    <row r="62" spans="1:8" s="32" customFormat="1" x14ac:dyDescent="0.25">
      <c r="A62" s="109"/>
      <c r="B62" s="40">
        <f>'Ενδεικτ. προϋπολογισμός'!B63</f>
        <v>30</v>
      </c>
      <c r="C62" s="39" t="str">
        <f>'Ενδεικτ. προϋπολογισμός'!C63</f>
        <v xml:space="preserve">Γωνίες γαλβανιζέ 90ο μοίρες Θηλυκές 3'' </v>
      </c>
      <c r="D62" s="40" t="str">
        <f>'Ενδεικτ. προϋπολογισμός'!D63</f>
        <v>Τεμ.</v>
      </c>
      <c r="E62" s="41">
        <f>'Ενδεικτ. προϋπολογισμός'!I63</f>
        <v>25</v>
      </c>
      <c r="F62" s="46">
        <f>'Ενδεικτ. προϋπολογισμός'!J63</f>
        <v>28</v>
      </c>
      <c r="G62" s="42"/>
      <c r="H62" s="50"/>
    </row>
    <row r="63" spans="1:8" s="32" customFormat="1" ht="25.5" x14ac:dyDescent="0.25">
      <c r="A63" s="109"/>
      <c r="B63" s="40">
        <f>'Ενδεικτ. προϋπολογισμός'!B64</f>
        <v>31</v>
      </c>
      <c r="C63" s="39" t="str">
        <f>'Ενδεικτ. προϋπολογισμός'!C64</f>
        <v xml:space="preserve">Γωνίες γαλβανιζέ 90ο μοίρες Θηλυκές   2 ½"' </v>
      </c>
      <c r="D63" s="40" t="str">
        <f>'Ενδεικτ. προϋπολογισμός'!D64</f>
        <v>Τεμ.</v>
      </c>
      <c r="E63" s="41">
        <f>'Ενδεικτ. προϋπολογισμός'!I64</f>
        <v>25</v>
      </c>
      <c r="F63" s="46">
        <f>'Ενδεικτ. προϋπολογισμός'!J64</f>
        <v>25</v>
      </c>
      <c r="G63" s="42"/>
      <c r="H63" s="50"/>
    </row>
    <row r="64" spans="1:8" s="32" customFormat="1" x14ac:dyDescent="0.25">
      <c r="A64" s="109"/>
      <c r="B64" s="40">
        <f>'Ενδεικτ. προϋπολογισμός'!B65</f>
        <v>32</v>
      </c>
      <c r="C64" s="39" t="str">
        <f>'Ενδεικτ. προϋπολογισμός'!C65</f>
        <v>Νιπέλ γαλβανιζέ 3''</v>
      </c>
      <c r="D64" s="40" t="str">
        <f>'Ενδεικτ. προϋπολογισμός'!D65</f>
        <v>Τεμ.</v>
      </c>
      <c r="E64" s="41">
        <f>'Ενδεικτ. προϋπολογισμός'!I65</f>
        <v>25</v>
      </c>
      <c r="F64" s="46">
        <f>'Ενδεικτ. προϋπολογισμός'!J65</f>
        <v>9</v>
      </c>
      <c r="G64" s="42"/>
      <c r="H64" s="50"/>
    </row>
    <row r="65" spans="1:8" s="32" customFormat="1" x14ac:dyDescent="0.25">
      <c r="A65" s="109"/>
      <c r="B65" s="40">
        <f>'Ενδεικτ. προϋπολογισμός'!B66</f>
        <v>33</v>
      </c>
      <c r="C65" s="39" t="str">
        <f>'Ενδεικτ. προϋπολογισμός'!C66</f>
        <v>Νιπέλ γαλβανιζέ 2 ½"</v>
      </c>
      <c r="D65" s="40" t="str">
        <f>'Ενδεικτ. προϋπολογισμός'!D66</f>
        <v>Τεμ.</v>
      </c>
      <c r="E65" s="41">
        <f>'Ενδεικτ. προϋπολογισμός'!I66</f>
        <v>25</v>
      </c>
      <c r="F65" s="46">
        <f>'Ενδεικτ. προϋπολογισμός'!J66</f>
        <v>8</v>
      </c>
      <c r="G65" s="42"/>
      <c r="H65" s="50"/>
    </row>
    <row r="66" spans="1:8" s="32" customFormat="1" ht="42" customHeight="1" x14ac:dyDescent="0.25">
      <c r="A66" s="109"/>
      <c r="B66" s="40">
        <f>'Ενδεικτ. προϋπολογισμός'!B67</f>
        <v>34</v>
      </c>
      <c r="C66" s="39" t="str">
        <f>'Ενδεικτ. προϋπολογισμός'!C67</f>
        <v>Σωλήνας άδρευσης - υδρευσης άδρευσης των 6m από σκληρό PVC (χρώματος γκρι σκούρο) κομπλέ, κατά ΕΛΟΤ 1401, PN 10atm  DN 63</v>
      </c>
      <c r="D66" s="40" t="str">
        <f>'Ενδεικτ. προϋπολογισμός'!D67</f>
        <v>Τεμ.</v>
      </c>
      <c r="E66" s="41">
        <f>'Ενδεικτ. προϋπολογισμός'!I67</f>
        <v>4</v>
      </c>
      <c r="F66" s="46">
        <f>'Ενδεικτ. προϋπολογισμός'!J67</f>
        <v>11.8</v>
      </c>
      <c r="G66" s="42"/>
      <c r="H66" s="50"/>
    </row>
    <row r="67" spans="1:8" s="32" customFormat="1" ht="42" customHeight="1" x14ac:dyDescent="0.25">
      <c r="A67" s="109"/>
      <c r="B67" s="40">
        <f>'Ενδεικτ. προϋπολογισμός'!B68</f>
        <v>35</v>
      </c>
      <c r="C67" s="39" t="str">
        <f>'Ενδεικτ. προϋπολογισμός'!C68</f>
        <v>Σωλήνας άδρευσης - υδρευσης άδρευσης των 6m από σκληρό PVC (χρώματος γκρι σκούρο) κομπλέ, κατά ΕΛΟΤ 1401, PN 10atm  DN 90</v>
      </c>
      <c r="D67" s="40" t="str">
        <f>'Ενδεικτ. προϋπολογισμός'!D68</f>
        <v>Τεμ.</v>
      </c>
      <c r="E67" s="41">
        <f>'Ενδεικτ. προϋπολογισμός'!I68</f>
        <v>4</v>
      </c>
      <c r="F67" s="46">
        <f>'Ενδεικτ. προϋπολογισμός'!J68</f>
        <v>28</v>
      </c>
      <c r="G67" s="42"/>
      <c r="H67" s="50"/>
    </row>
    <row r="68" spans="1:8" s="32" customFormat="1" ht="42" customHeight="1" x14ac:dyDescent="0.25">
      <c r="A68" s="109"/>
      <c r="B68" s="40">
        <f>'Ενδεικτ. προϋπολογισμός'!B69</f>
        <v>36</v>
      </c>
      <c r="C68" s="39" t="str">
        <f>'Ενδεικτ. προϋπολογισμός'!C69</f>
        <v>Σωλήνας άδρευσης - υδρευσης άδρευσης των 6m από σκληρό PVC (χρώματος γκρι σκούρο) κομπλέ, κατά ΕΛΟΤ 1401, PN 10atm  DN 110</v>
      </c>
      <c r="D68" s="40" t="str">
        <f>'Ενδεικτ. προϋπολογισμός'!D69</f>
        <v>Τεμ.</v>
      </c>
      <c r="E68" s="41">
        <f>'Ενδεικτ. προϋπολογισμός'!I69</f>
        <v>4</v>
      </c>
      <c r="F68" s="46">
        <f>'Ενδεικτ. προϋπολογισμός'!J69</f>
        <v>35</v>
      </c>
      <c r="G68" s="42"/>
      <c r="H68" s="50"/>
    </row>
    <row r="69" spans="1:8" s="32" customFormat="1" ht="42" customHeight="1" x14ac:dyDescent="0.25">
      <c r="A69" s="109"/>
      <c r="B69" s="40">
        <f>'Ενδεικτ. προϋπολογισμός'!B70</f>
        <v>37</v>
      </c>
      <c r="C69" s="39" t="str">
        <f>'Ενδεικτ. προϋπολογισμός'!C70</f>
        <v>Σωλήνας άδρευσης - υδρευσης άδρευσης των 6m από σκληρό PVC (χρώματος γκρι σκούρο) κομπλέ, κατά ΕΛΟΤ 1401, PN 10atm  DN 125</v>
      </c>
      <c r="D69" s="40" t="str">
        <f>'Ενδεικτ. προϋπολογισμός'!D70</f>
        <v>Τεμ.</v>
      </c>
      <c r="E69" s="41">
        <f>'Ενδεικτ. προϋπολογισμός'!I70</f>
        <v>2</v>
      </c>
      <c r="F69" s="46">
        <f>'Ενδεικτ. προϋπολογισμός'!J70</f>
        <v>40</v>
      </c>
      <c r="G69" s="42"/>
      <c r="H69" s="50"/>
    </row>
    <row r="70" spans="1:8" ht="42" customHeight="1" x14ac:dyDescent="0.25">
      <c r="A70" s="109"/>
      <c r="B70" s="40">
        <f>'Ενδεικτ. προϋπολογισμός'!B71</f>
        <v>38</v>
      </c>
      <c r="C70" s="39" t="str">
        <f>'Ενδεικτ. προϋπολογισμός'!C71</f>
        <v>Σωλήνας άδρευσης - υδρευσης άδρευσης των 6m από σκληρό PVC (χρώματος γκρι σκούρο) κομπλέ, κατά ΕΛΟΤ 1401, PN 10atm  DN 140</v>
      </c>
      <c r="D70" s="40" t="str">
        <f>'Ενδεικτ. προϋπολογισμός'!D71</f>
        <v>Τεμ.</v>
      </c>
      <c r="E70" s="41">
        <f>'Ενδεικτ. προϋπολογισμός'!I71</f>
        <v>4</v>
      </c>
      <c r="F70" s="46">
        <f>'Ενδεικτ. προϋπολογισμός'!J71</f>
        <v>60</v>
      </c>
      <c r="G70" s="42"/>
      <c r="H70" s="50"/>
    </row>
    <row r="71" spans="1:8" ht="42" customHeight="1" x14ac:dyDescent="0.25">
      <c r="A71" s="109"/>
      <c r="B71" s="40">
        <f>'Ενδεικτ. προϋπολογισμός'!B72</f>
        <v>39</v>
      </c>
      <c r="C71" s="39" t="str">
        <f>'Ενδεικτ. προϋπολογισμός'!C72</f>
        <v>Σωλήνας άδρευσης - υδρευσης άδρευσης των 6m από σκληρό PVC (χρώματος γκρι σκούρο) κομπλέ, κατά ΕΛΟΤ 1401, PN 10atm  DN 160</v>
      </c>
      <c r="D71" s="40" t="str">
        <f>'Ενδεικτ. προϋπολογισμός'!D72</f>
        <v>Τεμ.</v>
      </c>
      <c r="E71" s="41">
        <f>'Ενδεικτ. προϋπολογισμός'!I72</f>
        <v>2</v>
      </c>
      <c r="F71" s="46">
        <f>'Ενδεικτ. προϋπολογισμός'!J72</f>
        <v>92</v>
      </c>
      <c r="G71" s="42"/>
      <c r="H71" s="50"/>
    </row>
    <row r="72" spans="1:8" ht="46.5" customHeight="1" x14ac:dyDescent="0.25">
      <c r="A72" s="109"/>
      <c r="B72" s="40">
        <f>'Ενδεικτ. προϋπολογισμός'!B73</f>
        <v>40</v>
      </c>
      <c r="C72" s="39" t="str">
        <f>'Ενδεικτ. προϋπολογισμός'!C73</f>
        <v>Σωλήνας άδρευσης - υδρευσης άδρευσης των 6m από σκληρό PVC (χρώματος γκρι σκούρο) κομπλέ, κατά ΕΛΟΤ 1401, PN 10atm  DN 200</v>
      </c>
      <c r="D72" s="40" t="str">
        <f>'Ενδεικτ. προϋπολογισμός'!D73</f>
        <v>Τεμ.</v>
      </c>
      <c r="E72" s="41">
        <f>'Ενδεικτ. προϋπολογισμός'!I73</f>
        <v>4</v>
      </c>
      <c r="F72" s="46">
        <f>'Ενδεικτ. προϋπολογισμός'!J73</f>
        <v>105</v>
      </c>
      <c r="G72" s="42"/>
      <c r="H72" s="50"/>
    </row>
    <row r="73" spans="1:8" ht="46.5" customHeight="1" x14ac:dyDescent="0.25">
      <c r="A73" s="109"/>
      <c r="B73" s="40">
        <f>'Ενδεικτ. προϋπολογισμός'!B74</f>
        <v>41</v>
      </c>
      <c r="C73" s="39" t="str">
        <f>'Ενδεικτ. προϋπολογισμός'!C74</f>
        <v>Σωλήνας άδρευσης - υδρευσης άδρευσης των 6m από σκληρό PVC (χρώματος γκρι σκούρο) κομπλέ, κατά ΕΛΟΤ 1401, PN 10atm  DN 225</v>
      </c>
      <c r="D73" s="40" t="str">
        <f>'Ενδεικτ. προϋπολογισμός'!D74</f>
        <v>Τεμ.</v>
      </c>
      <c r="E73" s="41">
        <f>'Ενδεικτ. προϋπολογισμός'!I74</f>
        <v>2</v>
      </c>
      <c r="F73" s="46">
        <f>'Ενδεικτ. προϋπολογισμός'!J74</f>
        <v>120</v>
      </c>
      <c r="G73" s="42"/>
      <c r="H73" s="50"/>
    </row>
    <row r="74" spans="1:8" ht="46.5" customHeight="1" x14ac:dyDescent="0.25">
      <c r="A74" s="109"/>
      <c r="B74" s="40">
        <f>'Ενδεικτ. προϋπολογισμός'!B75</f>
        <v>42</v>
      </c>
      <c r="C74" s="39" t="str">
        <f>'Ενδεικτ. προϋπολογισμός'!C75</f>
        <v>Σωλήνας άδρευσης - υδρευσης άδρευσης των 6m από σκληρό PVC (χρώματος γκρι σκούρο) κομπλέ, κατά ΕΛΟΤ 1401, PN 10atm  DN 250</v>
      </c>
      <c r="D74" s="40" t="str">
        <f>'Ενδεικτ. προϋπολογισμός'!D75</f>
        <v>Τεμ.</v>
      </c>
      <c r="E74" s="41">
        <f>'Ενδεικτ. προϋπολογισμός'!I75</f>
        <v>6</v>
      </c>
      <c r="F74" s="46">
        <f>'Ενδεικτ. προϋπολογισμός'!J75</f>
        <v>130</v>
      </c>
      <c r="G74" s="42"/>
      <c r="H74" s="50"/>
    </row>
    <row r="75" spans="1:8" ht="46.5" customHeight="1" x14ac:dyDescent="0.25">
      <c r="A75" s="109"/>
      <c r="B75" s="40">
        <f>'Ενδεικτ. προϋπολογισμός'!B76</f>
        <v>43</v>
      </c>
      <c r="C75" s="39" t="str">
        <f>'Ενδεικτ. προϋπολογισμός'!C76</f>
        <v>Σωλήνας άδρευσης - υδρευσης άδρευσης των 6m από σκληρό PVC (χρώματος γκρι σκούρο) κομπλέ, κατά ΕΛΟΤ 1401, PN 10atm  DN 280</v>
      </c>
      <c r="D75" s="40" t="str">
        <f>'Ενδεικτ. προϋπολογισμός'!D76</f>
        <v>Τεμ.</v>
      </c>
      <c r="E75" s="41">
        <f>'Ενδεικτ. προϋπολογισμός'!I76</f>
        <v>2</v>
      </c>
      <c r="F75" s="46">
        <f>'Ενδεικτ. προϋπολογισμός'!J76</f>
        <v>160</v>
      </c>
      <c r="G75" s="42"/>
      <c r="H75" s="50"/>
    </row>
    <row r="76" spans="1:8" ht="19.5" customHeight="1" x14ac:dyDescent="0.25">
      <c r="A76" s="109"/>
      <c r="B76" s="40">
        <f>'Ενδεικτ. προϋπολογισμός'!B77</f>
        <v>44</v>
      </c>
      <c r="C76" s="39" t="str">
        <f>'Ενδεικτ. προϋπολογισμός'!C77</f>
        <v>Φλάντζα μεταλλική 3'', με 8 τρύπες</v>
      </c>
      <c r="D76" s="40" t="str">
        <f>'Ενδεικτ. προϋπολογισμός'!D77</f>
        <v>Τεμ.</v>
      </c>
      <c r="E76" s="41">
        <f>'Ενδεικτ. προϋπολογισμός'!I77</f>
        <v>13</v>
      </c>
      <c r="F76" s="46">
        <f>'Ενδεικτ. προϋπολογισμός'!J77</f>
        <v>5.5</v>
      </c>
      <c r="G76" s="42"/>
      <c r="H76" s="50"/>
    </row>
    <row r="77" spans="1:8" ht="19.5" customHeight="1" x14ac:dyDescent="0.25">
      <c r="A77" s="110"/>
      <c r="B77" s="40">
        <f>'Ενδεικτ. προϋπολογισμός'!B78</f>
        <v>45</v>
      </c>
      <c r="C77" s="39" t="str">
        <f>'Ενδεικτ. προϋπολογισμός'!C78</f>
        <v>Φλάντζα μεταλλική 2 1/2'', με 4 τρύπες</v>
      </c>
      <c r="D77" s="40" t="str">
        <f>'Ενδεικτ. προϋπολογισμός'!D78</f>
        <v>Τεμ.</v>
      </c>
      <c r="E77" s="41">
        <f>'Ενδεικτ. προϋπολογισμός'!I78</f>
        <v>12</v>
      </c>
      <c r="F77" s="46">
        <f>'Ενδεικτ. προϋπολογισμός'!J78</f>
        <v>8</v>
      </c>
      <c r="G77" s="42"/>
      <c r="H77" s="50"/>
    </row>
    <row r="78" spans="1:8" ht="27" customHeight="1" x14ac:dyDescent="0.25">
      <c r="A78" s="114" t="s">
        <v>125</v>
      </c>
      <c r="B78" s="115"/>
      <c r="C78" s="115"/>
      <c r="D78" s="115"/>
      <c r="E78" s="115"/>
      <c r="F78" s="115"/>
      <c r="G78" s="116"/>
      <c r="H78" s="56"/>
    </row>
    <row r="79" spans="1:8" ht="27" customHeight="1" x14ac:dyDescent="0.25">
      <c r="A79" s="114" t="s">
        <v>122</v>
      </c>
      <c r="B79" s="115"/>
      <c r="C79" s="115"/>
      <c r="D79" s="115"/>
      <c r="E79" s="115"/>
      <c r="F79" s="115"/>
      <c r="G79" s="116"/>
      <c r="H79" s="57"/>
    </row>
    <row r="80" spans="1:8" ht="27" customHeight="1" x14ac:dyDescent="0.25">
      <c r="A80" s="114" t="s">
        <v>126</v>
      </c>
      <c r="B80" s="115"/>
      <c r="C80" s="115"/>
      <c r="D80" s="115"/>
      <c r="E80" s="115"/>
      <c r="F80" s="115"/>
      <c r="G80" s="116"/>
      <c r="H80" s="58"/>
    </row>
    <row r="82" spans="5:7" x14ac:dyDescent="0.25">
      <c r="E82" s="106" t="s">
        <v>80</v>
      </c>
      <c r="F82" s="107"/>
      <c r="G82" s="107"/>
    </row>
    <row r="83" spans="5:7" ht="10.5" customHeight="1" x14ac:dyDescent="0.25">
      <c r="E83" s="74"/>
      <c r="F83" s="75"/>
      <c r="G83" s="75"/>
    </row>
    <row r="84" spans="5:7" x14ac:dyDescent="0.25">
      <c r="E84" s="106" t="s">
        <v>8</v>
      </c>
      <c r="F84" s="107"/>
      <c r="G84" s="107"/>
    </row>
    <row r="85" spans="5:7" x14ac:dyDescent="0.25">
      <c r="E85" s="74"/>
      <c r="F85" s="75"/>
      <c r="G85" s="75"/>
    </row>
    <row r="86" spans="5:7" x14ac:dyDescent="0.25">
      <c r="E86" s="74"/>
      <c r="F86" s="75"/>
      <c r="G86" s="75"/>
    </row>
    <row r="87" spans="5:7" x14ac:dyDescent="0.25">
      <c r="E87" s="104" t="s">
        <v>9</v>
      </c>
      <c r="F87" s="105"/>
      <c r="G87" s="105"/>
    </row>
  </sheetData>
  <mergeCells count="18">
    <mergeCell ref="A33:A77"/>
    <mergeCell ref="A1:H1"/>
    <mergeCell ref="A2:H2"/>
    <mergeCell ref="E85:G85"/>
    <mergeCell ref="A80:G80"/>
    <mergeCell ref="A79:G79"/>
    <mergeCell ref="A3:H3"/>
    <mergeCell ref="A31:H31"/>
    <mergeCell ref="A5:A26"/>
    <mergeCell ref="A27:G27"/>
    <mergeCell ref="A28:G28"/>
    <mergeCell ref="A29:G29"/>
    <mergeCell ref="A78:G78"/>
    <mergeCell ref="E86:G86"/>
    <mergeCell ref="E87:G87"/>
    <mergeCell ref="E82:G82"/>
    <mergeCell ref="E83:G83"/>
    <mergeCell ref="E84:G84"/>
  </mergeCells>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5"/>
  <sheetViews>
    <sheetView tabSelected="1" zoomScale="96" zoomScaleNormal="96" workbookViewId="0">
      <selection activeCell="D5" sqref="D5"/>
    </sheetView>
  </sheetViews>
  <sheetFormatPr defaultRowHeight="15" x14ac:dyDescent="0.25"/>
  <cols>
    <col min="1" max="1" width="10.5703125" style="1" customWidth="1"/>
    <col min="2" max="2" width="5" style="4" bestFit="1" customWidth="1"/>
    <col min="3" max="3" width="16.28515625" style="1" customWidth="1"/>
    <col min="4" max="4" width="51.42578125" style="7" customWidth="1"/>
    <col min="5" max="10" width="12.140625" style="10" customWidth="1"/>
    <col min="11" max="11" width="17.85546875" style="10" customWidth="1"/>
    <col min="12" max="16384" width="9.140625" style="1"/>
  </cols>
  <sheetData>
    <row r="1" spans="1:11" customFormat="1" ht="20.25" x14ac:dyDescent="0.3">
      <c r="A1" s="123" t="s">
        <v>131</v>
      </c>
      <c r="B1" s="124"/>
      <c r="C1" s="124"/>
      <c r="D1" s="124"/>
      <c r="E1" s="8"/>
      <c r="F1" s="8"/>
      <c r="G1" s="8"/>
      <c r="H1" s="8"/>
      <c r="I1" s="8"/>
      <c r="J1" s="8"/>
      <c r="K1" s="8"/>
    </row>
    <row r="2" spans="1:11" customFormat="1" ht="20.25" x14ac:dyDescent="0.3">
      <c r="A2" s="125" t="s">
        <v>44</v>
      </c>
      <c r="B2" s="126"/>
      <c r="C2" s="126"/>
      <c r="D2" s="126"/>
      <c r="E2" s="8"/>
      <c r="F2" s="8"/>
      <c r="G2" s="8"/>
      <c r="H2" s="8"/>
      <c r="I2" s="8"/>
      <c r="J2" s="8"/>
      <c r="K2" s="8"/>
    </row>
    <row r="3" spans="1:11" customFormat="1" ht="20.25" x14ac:dyDescent="0.3">
      <c r="A3" s="26" t="s">
        <v>2</v>
      </c>
      <c r="B3" s="26" t="s">
        <v>3</v>
      </c>
      <c r="C3" s="27" t="s">
        <v>10</v>
      </c>
      <c r="D3" s="27" t="s">
        <v>12</v>
      </c>
      <c r="E3" s="8"/>
      <c r="F3" s="8"/>
      <c r="G3" s="8"/>
      <c r="H3" s="8"/>
      <c r="I3" s="8"/>
      <c r="J3" s="8"/>
      <c r="K3" s="8"/>
    </row>
    <row r="4" spans="1:11" ht="76.5" x14ac:dyDescent="0.25">
      <c r="A4" s="127" t="str">
        <f>'Ενδεικτ. προϋπολογισμός'!A6</f>
        <v>43323000-3</v>
      </c>
      <c r="B4" s="5">
        <f>'Ενδεικτ. προϋπολογισμός'!B6</f>
        <v>1</v>
      </c>
      <c r="C4" s="6" t="str">
        <f>'Ενδεικτ. προϋπολογισμός'!C6</f>
        <v>Σωλήνας άρδευσης Φ16 με ενσωματωμένο σταλάκτη ανά 33εκ.</v>
      </c>
      <c r="D4" s="52" t="s">
        <v>97</v>
      </c>
      <c r="E4" s="9"/>
      <c r="F4" s="9"/>
      <c r="G4" s="9"/>
      <c r="H4" s="9"/>
      <c r="I4" s="9"/>
      <c r="J4" s="9"/>
      <c r="K4" s="9"/>
    </row>
    <row r="5" spans="1:11" s="37" customFormat="1" ht="76.5" x14ac:dyDescent="0.25">
      <c r="A5" s="121"/>
      <c r="B5" s="5">
        <f>'Ενδεικτ. προϋπολογισμός'!B7</f>
        <v>2</v>
      </c>
      <c r="C5" s="6" t="str">
        <f>'Ενδεικτ. προϋπολογισμός'!C7</f>
        <v>Σωλήνας άρδευσης Φ16 με ενσωματωμένο σταλάκτη ανά 50εκ.</v>
      </c>
      <c r="D5" s="52" t="s">
        <v>98</v>
      </c>
      <c r="E5" s="9"/>
      <c r="F5" s="9"/>
      <c r="G5" s="9"/>
      <c r="H5" s="9"/>
      <c r="I5" s="9"/>
      <c r="J5" s="9"/>
      <c r="K5" s="9"/>
    </row>
    <row r="6" spans="1:11" ht="76.5" x14ac:dyDescent="0.25">
      <c r="A6" s="121"/>
      <c r="B6" s="5">
        <f>'Ενδεικτ. προϋπολογισμός'!B8</f>
        <v>3</v>
      </c>
      <c r="C6" s="6" t="str">
        <f>'Ενδεικτ. προϋπολογισμός'!C8</f>
        <v>Σωλήνας άρδευσης Φ20 με ενσωματωμένο σταλάκτη ανά 33εκ.</v>
      </c>
      <c r="D6" s="52" t="s">
        <v>99</v>
      </c>
      <c r="E6" s="9"/>
      <c r="F6" s="9"/>
      <c r="G6" s="9"/>
      <c r="H6" s="9"/>
      <c r="I6" s="9"/>
      <c r="J6" s="9"/>
      <c r="K6" s="9"/>
    </row>
    <row r="7" spans="1:11" s="37" customFormat="1" ht="76.5" x14ac:dyDescent="0.25">
      <c r="A7" s="121"/>
      <c r="B7" s="5">
        <f>'Ενδεικτ. προϋπολογισμός'!B9</f>
        <v>4</v>
      </c>
      <c r="C7" s="6" t="str">
        <f>'Ενδεικτ. προϋπολογισμός'!C9</f>
        <v>Σωλήνας άρδευσης Φ20 με ενσωματωμένο σταλάκτη ανά 50εκ.</v>
      </c>
      <c r="D7" s="52" t="s">
        <v>100</v>
      </c>
      <c r="E7" s="9"/>
      <c r="F7" s="9"/>
      <c r="G7" s="9"/>
      <c r="H7" s="9"/>
      <c r="I7" s="9"/>
      <c r="J7" s="9"/>
      <c r="K7" s="9"/>
    </row>
    <row r="8" spans="1:11" s="37" customFormat="1" ht="51" x14ac:dyDescent="0.25">
      <c r="A8" s="121"/>
      <c r="B8" s="5">
        <f>'Ενδεικτ. προϋπολογισμός'!B10</f>
        <v>5</v>
      </c>
      <c r="C8" s="6" t="str">
        <f>'Ενδεικτ. προϋπολογισμός'!C10</f>
        <v>Σωλήνας άρδευσης Φ16</v>
      </c>
      <c r="D8" s="53" t="s">
        <v>94</v>
      </c>
      <c r="E8" s="9"/>
      <c r="F8" s="9"/>
      <c r="G8" s="9"/>
      <c r="H8" s="9"/>
      <c r="I8" s="9"/>
      <c r="J8" s="9"/>
      <c r="K8" s="9"/>
    </row>
    <row r="9" spans="1:11" s="37" customFormat="1" ht="51" x14ac:dyDescent="0.25">
      <c r="A9" s="121"/>
      <c r="B9" s="5">
        <f>'Ενδεικτ. προϋπολογισμός'!B11</f>
        <v>6</v>
      </c>
      <c r="C9" s="6" t="str">
        <f>'Ενδεικτ. προϋπολογισμός'!C11</f>
        <v>Σωλήνας άρδευσης Φ20</v>
      </c>
      <c r="D9" s="53" t="s">
        <v>93</v>
      </c>
      <c r="E9" s="9"/>
      <c r="F9" s="9"/>
      <c r="G9" s="9"/>
      <c r="H9" s="9"/>
      <c r="I9" s="9"/>
      <c r="J9" s="9"/>
      <c r="K9" s="9"/>
    </row>
    <row r="10" spans="1:11" s="37" customFormat="1" ht="51" x14ac:dyDescent="0.25">
      <c r="A10" s="121"/>
      <c r="B10" s="5">
        <f>'Ενδεικτ. προϋπολογισμός'!B12</f>
        <v>7</v>
      </c>
      <c r="C10" s="6" t="str">
        <f>'Ενδεικτ. προϋπολογισμός'!C12</f>
        <v xml:space="preserve">Σωλήνας άρδευσης Φ25 </v>
      </c>
      <c r="D10" s="53" t="s">
        <v>95</v>
      </c>
      <c r="E10" s="9"/>
      <c r="F10" s="9"/>
      <c r="G10" s="9"/>
      <c r="H10" s="9"/>
      <c r="I10" s="9"/>
      <c r="J10" s="9"/>
      <c r="K10" s="9"/>
    </row>
    <row r="11" spans="1:11" s="37" customFormat="1" ht="51" x14ac:dyDescent="0.25">
      <c r="A11" s="121"/>
      <c r="B11" s="5">
        <f>'Ενδεικτ. προϋπολογισμός'!B13</f>
        <v>8</v>
      </c>
      <c r="C11" s="6" t="str">
        <f>'Ενδεικτ. προϋπολογισμός'!C13</f>
        <v xml:space="preserve">Σωλήνας άρδευσης Φ32 </v>
      </c>
      <c r="D11" s="53" t="s">
        <v>96</v>
      </c>
      <c r="E11" s="9"/>
      <c r="F11" s="9"/>
      <c r="G11" s="9"/>
      <c r="H11" s="9"/>
      <c r="I11" s="9"/>
      <c r="J11" s="9"/>
      <c r="K11" s="9"/>
    </row>
    <row r="12" spans="1:11" s="37" customFormat="1" ht="63.75" x14ac:dyDescent="0.25">
      <c r="A12" s="121"/>
      <c r="B12" s="5">
        <f>'Ενδεικτ. προϋπολογισμός'!B14</f>
        <v>9</v>
      </c>
      <c r="C12" s="6" t="str">
        <f>'Ενδεικτ. προϋπολογισμός'!C14</f>
        <v>Σταλάκτης καρφωτός ρυθμιζόμενος  (συσκευασία 100 τεμ.)</v>
      </c>
      <c r="D12" s="52" t="s">
        <v>17</v>
      </c>
      <c r="E12" s="9"/>
      <c r="F12" s="9"/>
      <c r="G12" s="9"/>
      <c r="H12" s="9"/>
      <c r="I12" s="9"/>
      <c r="J12" s="9"/>
      <c r="K12" s="9"/>
    </row>
    <row r="13" spans="1:11" s="37" customFormat="1" ht="63.75" x14ac:dyDescent="0.25">
      <c r="A13" s="121"/>
      <c r="B13" s="5">
        <f>'Ενδεικτ. προϋπολογισμός'!B15</f>
        <v>10</v>
      </c>
      <c r="C13" s="6" t="str">
        <f>'Ενδεικτ. προϋπολογισμός'!C15</f>
        <v>Προγραμματιστής φρεατίου μπαταρίας. Ελεγχόμενες Η/Β μία.</v>
      </c>
      <c r="D13" s="52" t="s">
        <v>90</v>
      </c>
      <c r="E13" s="9"/>
      <c r="F13" s="9"/>
      <c r="G13" s="9"/>
      <c r="H13" s="9"/>
      <c r="I13" s="9"/>
      <c r="J13" s="9"/>
      <c r="K13" s="9"/>
    </row>
    <row r="14" spans="1:11" s="37" customFormat="1" ht="63.75" x14ac:dyDescent="0.25">
      <c r="A14" s="121"/>
      <c r="B14" s="5">
        <f>'Ενδεικτ. προϋπολογισμός'!B16</f>
        <v>11</v>
      </c>
      <c r="C14" s="6" t="str">
        <f>'Ενδεικτ. προϋπολογισμός'!C16</f>
        <v>Προγραμματιστής φρεατίου μπαταρίας. Ελεγχόμενες Η/Β δύο.</v>
      </c>
      <c r="D14" s="52" t="s">
        <v>91</v>
      </c>
      <c r="E14" s="9"/>
      <c r="F14" s="9"/>
      <c r="G14" s="9"/>
      <c r="H14" s="9"/>
      <c r="I14" s="9"/>
      <c r="J14" s="9"/>
      <c r="K14" s="9"/>
    </row>
    <row r="15" spans="1:11" s="37" customFormat="1" ht="63.75" x14ac:dyDescent="0.25">
      <c r="A15" s="121" t="str">
        <f>A4</f>
        <v>43323000-3</v>
      </c>
      <c r="B15" s="5">
        <f>'Ενδεικτ. προϋπολογισμός'!B17</f>
        <v>12</v>
      </c>
      <c r="C15" s="6" t="str">
        <f>'Ενδεικτ. προϋπολογισμός'!C17</f>
        <v>Προγραμματιστής φρεατίου μπαταρίας. Ελεγχόμενες Η/Β τέσσερις</v>
      </c>
      <c r="D15" s="52" t="s">
        <v>92</v>
      </c>
      <c r="E15" s="9"/>
      <c r="F15" s="9"/>
      <c r="G15" s="9"/>
      <c r="H15" s="9"/>
      <c r="I15" s="9"/>
      <c r="J15" s="9"/>
      <c r="K15" s="9"/>
    </row>
    <row r="16" spans="1:11" s="37" customFormat="1" ht="89.25" x14ac:dyDescent="0.25">
      <c r="A16" s="121"/>
      <c r="B16" s="5">
        <f>'Ενδεικτ. προϋπολογισμός'!B18</f>
        <v>13</v>
      </c>
      <c r="C16" s="6" t="str">
        <f>'Ενδεικτ. προϋπολογισμός'!C18</f>
        <v>Οικιακός προγραμματιστής ρεύματος εξωτερικού χώρου. Ελεγχόμενες Η/Β 4-6.</v>
      </c>
      <c r="D16" s="52" t="s">
        <v>103</v>
      </c>
      <c r="E16" s="9"/>
      <c r="F16" s="9"/>
      <c r="G16" s="9"/>
      <c r="H16" s="9"/>
      <c r="I16" s="9"/>
      <c r="J16" s="9"/>
      <c r="K16" s="9"/>
    </row>
    <row r="17" spans="1:11" s="37" customFormat="1" ht="89.25" x14ac:dyDescent="0.25">
      <c r="A17" s="121"/>
      <c r="B17" s="5">
        <f>'Ενδεικτ. προϋπολογισμός'!B19</f>
        <v>14</v>
      </c>
      <c r="C17" s="6" t="str">
        <f>'Ενδεικτ. προϋπολογισμός'!C19</f>
        <v>Οικιακός προγραμματιστής ρεύματος εξωτερικού χώρου. Ελεγχόμενες Η/Β 8-9</v>
      </c>
      <c r="D17" s="52" t="s">
        <v>104</v>
      </c>
      <c r="E17" s="9"/>
      <c r="F17" s="9"/>
      <c r="G17" s="9"/>
      <c r="H17" s="9"/>
      <c r="I17" s="9"/>
      <c r="J17" s="9"/>
      <c r="K17" s="9"/>
    </row>
    <row r="18" spans="1:11" s="37" customFormat="1" ht="63.75" x14ac:dyDescent="0.25">
      <c r="A18" s="121"/>
      <c r="B18" s="5">
        <f>'Ενδεικτ. προϋπολογισμός'!B20</f>
        <v>15</v>
      </c>
      <c r="C18" s="6" t="str">
        <f>'Ενδεικτ. προϋπολογισμός'!C20</f>
        <v>Ηλεκτροβάνα 1΄΄ (PGV) με μηχανισμό ρύθμισης πίεσης (flow control)</v>
      </c>
      <c r="D18" s="52" t="s">
        <v>106</v>
      </c>
      <c r="E18" s="9"/>
      <c r="F18" s="9"/>
      <c r="G18" s="9"/>
      <c r="H18" s="9"/>
      <c r="I18" s="9"/>
      <c r="J18" s="9"/>
      <c r="K18" s="9"/>
    </row>
    <row r="19" spans="1:11" s="37" customFormat="1" ht="63.75" x14ac:dyDescent="0.25">
      <c r="A19" s="121"/>
      <c r="B19" s="5">
        <f>'Ενδεικτ. προϋπολογισμός'!B21</f>
        <v>16</v>
      </c>
      <c r="C19" s="6" t="str">
        <f>'Ενδεικτ. προϋπολογισμός'!C21</f>
        <v>Ηλεκτροβάνα 2΄΄ (PGV) με μηχανισμό ρύθμισης πίεσης (flow control)</v>
      </c>
      <c r="D19" s="52" t="s">
        <v>108</v>
      </c>
      <c r="E19" s="9"/>
      <c r="F19" s="9"/>
      <c r="G19" s="9"/>
      <c r="H19" s="9"/>
      <c r="I19" s="9"/>
      <c r="J19" s="9"/>
      <c r="K19" s="9"/>
    </row>
    <row r="20" spans="1:11" ht="89.25" x14ac:dyDescent="0.25">
      <c r="A20" s="121"/>
      <c r="B20" s="5">
        <f>'Ενδεικτ. προϋπολογισμός'!B22</f>
        <v>17</v>
      </c>
      <c r="C20" s="6" t="str">
        <f>'Ενδεικτ. προϋπολογισμός'!C22</f>
        <v>Εκτοξευτήρες αυτοανυψούμενοι, γραναζωτοί, ακτίνας ενεργείας  5 - 9 m, με ανοξείδωτο σώμα ανύψωσης</v>
      </c>
      <c r="D20" s="52" t="s">
        <v>111</v>
      </c>
      <c r="E20" s="11"/>
      <c r="F20" s="11"/>
      <c r="G20" s="11"/>
      <c r="H20" s="11"/>
      <c r="I20" s="11"/>
      <c r="J20" s="11"/>
      <c r="K20" s="11"/>
    </row>
    <row r="21" spans="1:11" ht="89.25" x14ac:dyDescent="0.25">
      <c r="A21" s="121"/>
      <c r="B21" s="5">
        <f>'Ενδεικτ. προϋπολογισμός'!B23</f>
        <v>18</v>
      </c>
      <c r="C21" s="6" t="str">
        <f>'Ενδεικτ. προϋπολογισμός'!C23</f>
        <v>Εκτοξευτήρες αυτοανυψούμενοι, γραναζωτοί, ακτίνας ενεργείας  12-18 m, με ανοξείδωτο σώμα ανύψωσης</v>
      </c>
      <c r="D21" s="52" t="s">
        <v>112</v>
      </c>
      <c r="E21" s="9"/>
      <c r="F21" s="9"/>
      <c r="G21" s="9"/>
      <c r="H21" s="9"/>
      <c r="I21" s="9"/>
      <c r="J21" s="9"/>
      <c r="K21" s="9"/>
    </row>
    <row r="22" spans="1:11" s="37" customFormat="1" ht="63.75" x14ac:dyDescent="0.25">
      <c r="A22" s="121"/>
      <c r="B22" s="5">
        <f>'Ενδεικτ. προϋπολογισμός'!B24</f>
        <v>19</v>
      </c>
      <c r="C22" s="6" t="str">
        <f>'Ενδεικτ. προϋπολογισμός'!C24</f>
        <v xml:space="preserve">Εκτοξευτήρες νερού αυτοανυψούμενος στατικός 1/2'' ακτίνας 3 -5 μέτρα ύψος κορμού 13cm </v>
      </c>
      <c r="D22" s="6" t="s">
        <v>114</v>
      </c>
      <c r="E22" s="9"/>
      <c r="F22" s="9"/>
      <c r="G22" s="9"/>
      <c r="H22" s="9"/>
      <c r="I22" s="9"/>
      <c r="J22" s="9"/>
      <c r="K22" s="9"/>
    </row>
    <row r="23" spans="1:11" s="37" customFormat="1" ht="38.25" x14ac:dyDescent="0.25">
      <c r="A23" s="121"/>
      <c r="B23" s="5">
        <f>'Ενδεικτ. προϋπολογισμός'!B25</f>
        <v>20</v>
      </c>
      <c r="C23" s="6" t="str">
        <f>'Ενδεικτ. προϋπολογισμός'!C25</f>
        <v>Πλαστικό φρεάτιο ηλεκτροβανών  6'',  μίας Η/Β</v>
      </c>
      <c r="D23" s="52" t="s">
        <v>118</v>
      </c>
      <c r="E23" s="9"/>
      <c r="F23" s="9"/>
      <c r="G23" s="9"/>
      <c r="H23" s="9"/>
      <c r="I23" s="9"/>
      <c r="J23" s="9"/>
      <c r="K23" s="9"/>
    </row>
    <row r="24" spans="1:11" s="37" customFormat="1" ht="38.25" x14ac:dyDescent="0.25">
      <c r="A24" s="121"/>
      <c r="B24" s="5">
        <f>'Ενδεικτ. προϋπολογισμός'!B26</f>
        <v>21</v>
      </c>
      <c r="C24" s="6" t="str">
        <f>'Ενδεικτ. προϋπολογισμός'!C26</f>
        <v>Πλαστικό φρεάτιο ηλεκτροβανών  30Χ40 cm,  4 Η/Β</v>
      </c>
      <c r="D24" s="52" t="s">
        <v>119</v>
      </c>
      <c r="E24" s="9"/>
      <c r="F24" s="9"/>
      <c r="G24" s="9"/>
      <c r="H24" s="9"/>
      <c r="I24" s="9"/>
      <c r="J24" s="9"/>
      <c r="K24" s="9"/>
    </row>
    <row r="25" spans="1:11" s="37" customFormat="1" ht="38.25" x14ac:dyDescent="0.25">
      <c r="A25" s="122"/>
      <c r="B25" s="5">
        <f>'Ενδεικτ. προϋπολογισμός'!B27</f>
        <v>22</v>
      </c>
      <c r="C25" s="6" t="str">
        <f>'Ενδεικτ. προϋπολογισμός'!C27</f>
        <v>Πλαστικό φρεάτιο ηλεκτροβανών  50Χ60 cm,  6 Η/Β</v>
      </c>
      <c r="D25" s="52" t="s">
        <v>120</v>
      </c>
      <c r="E25" s="9"/>
      <c r="F25" s="9"/>
      <c r="G25" s="9"/>
      <c r="H25" s="9"/>
      <c r="I25" s="9"/>
      <c r="J25" s="9"/>
      <c r="K25" s="9"/>
    </row>
    <row r="26" spans="1:11" ht="20.25" x14ac:dyDescent="0.3">
      <c r="A26" s="125" t="s">
        <v>50</v>
      </c>
      <c r="B26" s="126"/>
      <c r="C26" s="126"/>
      <c r="D26" s="126"/>
    </row>
    <row r="27" spans="1:11" x14ac:dyDescent="0.25">
      <c r="A27" s="26" t="s">
        <v>2</v>
      </c>
      <c r="B27" s="26" t="s">
        <v>3</v>
      </c>
      <c r="C27" s="27" t="s">
        <v>10</v>
      </c>
      <c r="D27" s="27" t="s">
        <v>12</v>
      </c>
    </row>
    <row r="28" spans="1:11" ht="204" x14ac:dyDescent="0.25">
      <c r="A28" s="61" t="s">
        <v>11</v>
      </c>
      <c r="B28" s="5">
        <f>'Ενδεικτ. προϋπολογισμός'!B34</f>
        <v>1</v>
      </c>
      <c r="C28" s="6" t="str">
        <f>'Ενδεικτ. προϋπολογισμός'!C34</f>
        <v>Υδραυλική σέλα επισκευής μηχανικής και υδραυλικής σύσφιξης από ανοξείδωτο χάλυβα, με μανδύα ελαστικού συνθετικού καουτσούκ, για σωλήνες PVC κ.α. μήκους 400mm, εύρους  διαμέτρου 275.0 - 295.0 mm , PN 10 atm με δύο σειρές κοχλίες</v>
      </c>
      <c r="D28" s="6" t="str">
        <f>C28</f>
        <v>Υδραυλική σέλα επισκευής μηχανικής και υδραυλικής σύσφιξης από ανοξείδωτο χάλυβα, με μανδύα ελαστικού συνθετικού καουτσούκ, για σωλήνες PVC κ.α. μήκους 400mm, εύρους  διαμέτρου 275.0 - 295.0 mm , PN 10 atm με δύο σειρές κοχλίες</v>
      </c>
    </row>
    <row r="29" spans="1:11" ht="204" x14ac:dyDescent="0.25">
      <c r="A29" s="121" t="str">
        <f>A28</f>
        <v>43323000-3</v>
      </c>
      <c r="B29" s="5">
        <f>'Ενδεικτ. προϋπολογισμός'!B35</f>
        <v>2</v>
      </c>
      <c r="C29" s="6" t="str">
        <f>'Ενδεικτ. προϋπολογισμός'!C35</f>
        <v>Υδραυλική σέλα επισκευής μηχανικής και υδραυλικής σύσφιξης από ανοξείδωτο χάλυβα, με μανδύα ελαστικού συνθετικού καουτσούκ, για σωλήνες PVC κ.α. μήκους 350mm, εύρους  διαμέτρου 235.0 - 255.0 mm , PN 10 atm με δύο σειρές κοχλίες</v>
      </c>
      <c r="D29" s="6" t="str">
        <f t="shared" ref="D29:D72" si="0">C29</f>
        <v>Υδραυλική σέλα επισκευής μηχανικής και υδραυλικής σύσφιξης από ανοξείδωτο χάλυβα, με μανδύα ελαστικού συνθετικού καουτσούκ, για σωλήνες PVC κ.α. μήκους 350mm, εύρους  διαμέτρου 235.0 - 255.0 mm , PN 10 atm με δύο σειρές κοχλίες</v>
      </c>
    </row>
    <row r="30" spans="1:11" ht="204" x14ac:dyDescent="0.25">
      <c r="A30" s="121"/>
      <c r="B30" s="5">
        <f>'Ενδεικτ. προϋπολογισμός'!B36</f>
        <v>3</v>
      </c>
      <c r="C30" s="6" t="str">
        <f>'Ενδεικτ. προϋπολογισμός'!C36</f>
        <v>Υδραυλική σέλα επισκευής μηχανικής και υδραυλικής σύσφιξης από ανοξείδωτο χάλυβα, με μανδύα ελαστικού συνθετικού καουτσούκ, για σωλήνες PVC κ.α. μήκους 350mm, εύρους  διαμέτρου 215.0 - 235.0 mm , PN 10 atm με δύο σειρές κοχλίες</v>
      </c>
      <c r="D30" s="6" t="str">
        <f t="shared" si="0"/>
        <v>Υδραυλική σέλα επισκευής μηχανικής και υδραυλικής σύσφιξης από ανοξείδωτο χάλυβα, με μανδύα ελαστικού συνθετικού καουτσούκ, για σωλήνες PVC κ.α. μήκους 350mm, εύρους  διαμέτρου 215.0 - 235.0 mm , PN 10 atm με δύο σειρές κοχλίες</v>
      </c>
    </row>
    <row r="31" spans="1:11" ht="204" x14ac:dyDescent="0.25">
      <c r="A31" s="121"/>
      <c r="B31" s="5">
        <f>'Ενδεικτ. προϋπολογισμός'!B37</f>
        <v>4</v>
      </c>
      <c r="C31" s="6" t="str">
        <f>'Ενδεικτ. προϋπολογισμός'!C37</f>
        <v>Υδραυλική σέλα επισκευής μηχανικής και υδραυλικής σύσφιξης από ανοξείδωτο χάλυβα, με μανδύα ελαστικού συνθετικού καουτσούκ, για σωλήνες PVC κ.α. μήκους 300mm, εύρους  διαμέτρου 215.0 - 195.0 mm , PN 10 atm με δύο σειρές κοχλίες</v>
      </c>
      <c r="D31" s="6" t="str">
        <f t="shared" si="0"/>
        <v>Υδραυλική σέλα επισκευής μηχανικής και υδραυλικής σύσφιξης από ανοξείδωτο χάλυβα, με μανδύα ελαστικού συνθετικού καουτσούκ, για σωλήνες PVC κ.α. μήκους 300mm, εύρους  διαμέτρου 215.0 - 195.0 mm , PN 10 atm με δύο σειρές κοχλίες</v>
      </c>
    </row>
    <row r="32" spans="1:11" ht="204" x14ac:dyDescent="0.25">
      <c r="A32" s="121"/>
      <c r="B32" s="5">
        <f>'Ενδεικτ. προϋπολογισμός'!B38</f>
        <v>5</v>
      </c>
      <c r="C32" s="6" t="str">
        <f>'Ενδεικτ. προϋπολογισμός'!C38</f>
        <v>Υδραυλική σέλα επισκευής μηχανικής και υδραυλικής σύσφιξης από ανοξείδωτο χάλυβα, με μανδύα ελαστικού συνθετικού καουτσούκ, για σωλήνες PVC κ.α. μήκους 300mm, εύρους  διαμέτρου 175.0 - 195.0 mm , PN 10 atm με δύο σειρές κοχλίες</v>
      </c>
      <c r="D32" s="6" t="str">
        <f t="shared" si="0"/>
        <v>Υδραυλική σέλα επισκευής μηχανικής και υδραυλικής σύσφιξης από ανοξείδωτο χάλυβα, με μανδύα ελαστικού συνθετικού καουτσούκ, για σωλήνες PVC κ.α. μήκους 300mm, εύρους  διαμέτρου 175.0 - 195.0 mm , PN 10 atm με δύο σειρές κοχλίες</v>
      </c>
    </row>
    <row r="33" spans="1:4" ht="63.75" x14ac:dyDescent="0.25">
      <c r="A33" s="121"/>
      <c r="B33" s="5">
        <f>'Ενδεικτ. προϋπολογισμός'!B39</f>
        <v>6</v>
      </c>
      <c r="C33" s="6" t="str">
        <f>'Ενδεικτ. προϋπολογισμός'!C39</f>
        <v xml:space="preserve">Βάνα σφαιρική 3'', ολικής παροχής, με θηλυκά άκρα, ορειχάλκινη, PN 25atm  </v>
      </c>
      <c r="D33" s="6" t="str">
        <f t="shared" si="0"/>
        <v xml:space="preserve">Βάνα σφαιρική 3'', ολικής παροχής, με θηλυκά άκρα, ορειχάλκινη, PN 25atm  </v>
      </c>
    </row>
    <row r="34" spans="1:4" ht="76.5" x14ac:dyDescent="0.25">
      <c r="A34" s="121"/>
      <c r="B34" s="5">
        <f>'Ενδεικτ. προϋπολογισμός'!B40</f>
        <v>7</v>
      </c>
      <c r="C34" s="6" t="str">
        <f>'Ενδεικτ. προϋπολογισμός'!C40</f>
        <v xml:space="preserve">Βάνα σφαιρική  2 1/2'', ολικής παροχής, με θηλυκά άκρα, ορειχάλκινη, PN 25atm  </v>
      </c>
      <c r="D34" s="6" t="str">
        <f t="shared" si="0"/>
        <v xml:space="preserve">Βάνα σφαιρική  2 1/2'', ολικής παροχής, με θηλυκά άκρα, ορειχάλκινη, PN 25atm  </v>
      </c>
    </row>
    <row r="35" spans="1:4" ht="63.75" x14ac:dyDescent="0.25">
      <c r="A35" s="121"/>
      <c r="B35" s="5">
        <f>'Ενδεικτ. προϋπολογισμός'!B41</f>
        <v>8</v>
      </c>
      <c r="C35" s="6" t="str">
        <f>'Ενδεικτ. προϋπολογισμός'!C41</f>
        <v xml:space="preserve">Βάνα σφαιρική  2 '', ολικής παροχής, με θηλυκά άκρα, ορειχάλκινη, PN 25atm  </v>
      </c>
      <c r="D35" s="6" t="str">
        <f t="shared" si="0"/>
        <v xml:space="preserve">Βάνα σφαιρική  2 '', ολικής παροχής, με θηλυκά άκρα, ορειχάλκινη, PN 25atm  </v>
      </c>
    </row>
    <row r="36" spans="1:4" ht="63.75" x14ac:dyDescent="0.25">
      <c r="A36" s="121"/>
      <c r="B36" s="5">
        <f>'Ενδεικτ. προϋπολογισμός'!B42</f>
        <v>9</v>
      </c>
      <c r="C36" s="6" t="str">
        <f>'Ενδεικτ. προϋπολογισμός'!C42</f>
        <v xml:space="preserve">Βάνα σφαιρική  1 '', ολικής παροχής, με θηλυκά άκρα, ορειχάλκινη, PN 25atm  </v>
      </c>
      <c r="D36" s="6" t="str">
        <f t="shared" si="0"/>
        <v xml:space="preserve">Βάνα σφαιρική  1 '', ολικής παροχής, με θηλυκά άκρα, ορειχάλκινη, PN 25atm  </v>
      </c>
    </row>
    <row r="37" spans="1:4" ht="63.75" x14ac:dyDescent="0.25">
      <c r="A37" s="121"/>
      <c r="B37" s="5">
        <f>'Ενδεικτ. προϋπολογισμός'!B43</f>
        <v>10</v>
      </c>
      <c r="C37" s="6" t="str">
        <f>'Ενδεικτ. προϋπολογισμός'!C43</f>
        <v xml:space="preserve">Μαστός σωλήνας  2 1/2 '' μήκους 1 μέτρου με εξωτερικό σπείρωμα και στις πλευρές  </v>
      </c>
      <c r="D37" s="6" t="str">
        <f t="shared" si="0"/>
        <v xml:space="preserve">Μαστός σωλήνας  2 1/2 '' μήκους 1 μέτρου με εξωτερικό σπείρωμα και στις πλευρές  </v>
      </c>
    </row>
    <row r="38" spans="1:4" ht="63.75" x14ac:dyDescent="0.25">
      <c r="A38" s="121"/>
      <c r="B38" s="5">
        <f>'Ενδεικτ. προϋπολογισμός'!B44</f>
        <v>11</v>
      </c>
      <c r="C38" s="6" t="str">
        <f>'Ενδεικτ. προϋπολογισμός'!C44</f>
        <v xml:space="preserve">Μαστός σωλήνας  3 '' μήκους 1 μέτρου με εξωτερικό σπείρωμα και στις πλευρές  </v>
      </c>
      <c r="D38" s="6" t="str">
        <f t="shared" si="0"/>
        <v xml:space="preserve">Μαστός σωλήνας  3 '' μήκους 1 μέτρου με εξωτερικό σπείρωμα και στις πλευρές  </v>
      </c>
    </row>
    <row r="39" spans="1:4" ht="51" x14ac:dyDescent="0.25">
      <c r="A39" s="121"/>
      <c r="B39" s="5">
        <f>'Ενδεικτ. προϋπολογισμός'!B45</f>
        <v>12</v>
      </c>
      <c r="C39" s="6" t="str">
        <f>'Ενδεικτ. προϋπολογισμός'!C45</f>
        <v xml:space="preserve">Μανσόν κομπλέ για σωλήνες PVC κατά ISO 1452, PN 16 atm , DN63 </v>
      </c>
      <c r="D39" s="6" t="str">
        <f t="shared" si="0"/>
        <v xml:space="preserve">Μανσόν κομπλέ για σωλήνες PVC κατά ISO 1452, PN 16 atm , DN63 </v>
      </c>
    </row>
    <row r="40" spans="1:4" ht="51" x14ac:dyDescent="0.25">
      <c r="A40" s="121"/>
      <c r="B40" s="5">
        <f>'Ενδεικτ. προϋπολογισμός'!B46</f>
        <v>13</v>
      </c>
      <c r="C40" s="6" t="str">
        <f>'Ενδεικτ. προϋπολογισμός'!C46</f>
        <v xml:space="preserve">Μανσόν κομπλέ για σωλήνες PVC κατά ISO 1452, PN 16 atm , DN90 </v>
      </c>
      <c r="D40" s="6" t="str">
        <f t="shared" si="0"/>
        <v xml:space="preserve">Μανσόν κομπλέ για σωλήνες PVC κατά ISO 1452, PN 16 atm , DN90 </v>
      </c>
    </row>
    <row r="41" spans="1:4" ht="51" x14ac:dyDescent="0.25">
      <c r="A41" s="121"/>
      <c r="B41" s="5">
        <f>'Ενδεικτ. προϋπολογισμός'!B47</f>
        <v>14</v>
      </c>
      <c r="C41" s="6" t="str">
        <f>'Ενδεικτ. προϋπολογισμός'!C47</f>
        <v xml:space="preserve">Μανσόν κομπλέ για σωλήνες PVC κατά ISO 1452, PN 16 atm , DN110 </v>
      </c>
      <c r="D41" s="6" t="str">
        <f t="shared" si="0"/>
        <v xml:space="preserve">Μανσόν κομπλέ για σωλήνες PVC κατά ISO 1452, PN 16 atm , DN110 </v>
      </c>
    </row>
    <row r="42" spans="1:4" ht="51" x14ac:dyDescent="0.25">
      <c r="A42" s="121"/>
      <c r="B42" s="5">
        <f>'Ενδεικτ. προϋπολογισμός'!B48</f>
        <v>15</v>
      </c>
      <c r="C42" s="6" t="str">
        <f>'Ενδεικτ. προϋπολογισμός'!C48</f>
        <v xml:space="preserve">Μανσόν κομπλέ για σωλήνες PVC κατά ISO 1452, PN 16 atm , DN125 </v>
      </c>
      <c r="D42" s="6" t="str">
        <f t="shared" si="0"/>
        <v xml:space="preserve">Μανσόν κομπλέ για σωλήνες PVC κατά ISO 1452, PN 16 atm , DN125 </v>
      </c>
    </row>
    <row r="43" spans="1:4" ht="51" x14ac:dyDescent="0.25">
      <c r="A43" s="121"/>
      <c r="B43" s="5">
        <f>'Ενδεικτ. προϋπολογισμός'!B49</f>
        <v>16</v>
      </c>
      <c r="C43" s="6" t="str">
        <f>'Ενδεικτ. προϋπολογισμός'!C49</f>
        <v xml:space="preserve">Μανσόν κομπλέ για σωλήνες PVC κατά ISO 1452, PN 16 atm , DN140 </v>
      </c>
      <c r="D43" s="6" t="str">
        <f t="shared" si="0"/>
        <v xml:space="preserve">Μανσόν κομπλέ για σωλήνες PVC κατά ISO 1452, PN 16 atm , DN140 </v>
      </c>
    </row>
    <row r="44" spans="1:4" ht="51" x14ac:dyDescent="0.25">
      <c r="A44" s="121" t="str">
        <f>A29</f>
        <v>43323000-3</v>
      </c>
      <c r="B44" s="5">
        <f>'Ενδεικτ. προϋπολογισμός'!B50</f>
        <v>17</v>
      </c>
      <c r="C44" s="6" t="str">
        <f>'Ενδεικτ. προϋπολογισμός'!C50</f>
        <v>Μανσόν κομπλέ για σωλήνες PVC κατά ISO 1452, PN 16 atm , DN160</v>
      </c>
      <c r="D44" s="6" t="str">
        <f t="shared" si="0"/>
        <v>Μανσόν κομπλέ για σωλήνες PVC κατά ISO 1452, PN 16 atm , DN160</v>
      </c>
    </row>
    <row r="45" spans="1:4" ht="51" x14ac:dyDescent="0.25">
      <c r="A45" s="121"/>
      <c r="B45" s="5">
        <f>'Ενδεικτ. προϋπολογισμός'!B51</f>
        <v>18</v>
      </c>
      <c r="C45" s="6" t="str">
        <f>'Ενδεικτ. προϋπολογισμός'!C51</f>
        <v xml:space="preserve">Μανσόν κομπλέ για σωλήνες PVC κατά ISO 1452, PN 16 atm , DN200 </v>
      </c>
      <c r="D45" s="6" t="str">
        <f t="shared" si="0"/>
        <v xml:space="preserve">Μανσόν κομπλέ για σωλήνες PVC κατά ISO 1452, PN 16 atm , DN200 </v>
      </c>
    </row>
    <row r="46" spans="1:4" ht="89.25" x14ac:dyDescent="0.25">
      <c r="A46" s="121"/>
      <c r="B46" s="5">
        <f>'Ενδεικτ. προϋπολογισμός'!B52</f>
        <v>19</v>
      </c>
      <c r="C46" s="6" t="str">
        <f>'Ενδεικτ. προϋπολογισμός'!C52</f>
        <v xml:space="preserve">Σέλα παροχής ελατού χυτοσιδητού   Ø 200 x 3" (χρώματος Μπλε ) με  4 βίδες για σωλήνα PVC, PN 16 atm </v>
      </c>
      <c r="D46" s="6" t="str">
        <f t="shared" si="0"/>
        <v xml:space="preserve">Σέλα παροχής ελατού χυτοσιδητού   Ø 200 x 3" (χρώματος Μπλε ) με  4 βίδες για σωλήνα PVC, PN 16 atm </v>
      </c>
    </row>
    <row r="47" spans="1:4" ht="89.25" x14ac:dyDescent="0.25">
      <c r="A47" s="121"/>
      <c r="B47" s="5">
        <f>'Ενδεικτ. προϋπολογισμός'!B53</f>
        <v>20</v>
      </c>
      <c r="C47" s="6" t="str">
        <f>'Ενδεικτ. προϋπολογισμός'!C53</f>
        <v xml:space="preserve">Σέλα παροχής ελατού χυτοσιδητού   Ø 160 x 3" (χρώματος Μπλε ) με  4 βίδες για σωλήνα PVC, PN 16 atm </v>
      </c>
      <c r="D47" s="6" t="str">
        <f t="shared" si="0"/>
        <v xml:space="preserve">Σέλα παροχής ελατού χυτοσιδητού   Ø 160 x 3" (χρώματος Μπλε ) με  4 βίδες για σωλήνα PVC, PN 16 atm </v>
      </c>
    </row>
    <row r="48" spans="1:4" ht="89.25" x14ac:dyDescent="0.25">
      <c r="A48" s="121"/>
      <c r="B48" s="5">
        <f>'Ενδεικτ. προϋπολογισμός'!B54</f>
        <v>21</v>
      </c>
      <c r="C48" s="6" t="str">
        <f>'Ενδεικτ. προϋπολογισμός'!C54</f>
        <v xml:space="preserve">Σέλα παροχής ελατού χυτοσιδητού   Ø 140 x 3" (χρώματος Μπλε ) με  4 βίδες για σωλήνα PVC, PN 16 atm </v>
      </c>
      <c r="D48" s="6" t="str">
        <f t="shared" si="0"/>
        <v xml:space="preserve">Σέλα παροχής ελατού χυτοσιδητού   Ø 140 x 3" (χρώματος Μπλε ) με  4 βίδες για σωλήνα PVC, PN 16 atm </v>
      </c>
    </row>
    <row r="49" spans="1:11" ht="89.25" x14ac:dyDescent="0.25">
      <c r="A49" s="121"/>
      <c r="B49" s="5">
        <f>'Ενδεικτ. προϋπολογισμός'!B55</f>
        <v>22</v>
      </c>
      <c r="C49" s="6" t="str">
        <f>'Ενδεικτ. προϋπολογισμός'!C55</f>
        <v xml:space="preserve">Σέλα παροχής ελατού χυτοσιδητού   Ø 150 x 2 ½" (χρώματος Μπλε ) με  4 βίδες για σωλήνα PVC, PN 16 atm </v>
      </c>
      <c r="D49" s="6" t="str">
        <f t="shared" si="0"/>
        <v xml:space="preserve">Σέλα παροχής ελατού χυτοσιδητού   Ø 150 x 2 ½" (χρώματος Μπλε ) με  4 βίδες για σωλήνα PVC, PN 16 atm </v>
      </c>
    </row>
    <row r="50" spans="1:11" ht="51" x14ac:dyDescent="0.25">
      <c r="A50" s="121"/>
      <c r="B50" s="5">
        <f>'Ενδεικτ. προϋπολογισμός'!B56</f>
        <v>23</v>
      </c>
      <c r="C50" s="6" t="str">
        <f>'Ενδεικτ. προϋπολογισμός'!C56</f>
        <v xml:space="preserve">Συστολές από 3΄΄ Αρσενικό σε  2 ½"  Θηλυκό γαλβανιζέ τύπου Αμερικής </v>
      </c>
      <c r="D50" s="6" t="str">
        <f t="shared" si="0"/>
        <v xml:space="preserve">Συστολές από 3΄΄ Αρσενικό σε  2 ½"  Θηλυκό γαλβανιζέ τύπου Αμερικής </v>
      </c>
    </row>
    <row r="51" spans="1:11" ht="25.5" x14ac:dyDescent="0.25">
      <c r="A51" s="121"/>
      <c r="B51" s="5">
        <f>'Ενδεικτ. προϋπολογισμός'!B57</f>
        <v>24</v>
      </c>
      <c r="C51" s="6" t="str">
        <f>'Ενδεικτ. προϋπολογισμός'!C57</f>
        <v>Μούφες γαλβανιζέ κορδωνάτες 3''</v>
      </c>
      <c r="D51" s="6" t="str">
        <f t="shared" si="0"/>
        <v>Μούφες γαλβανιζέ κορδωνάτες 3''</v>
      </c>
    </row>
    <row r="52" spans="1:11" ht="25.5" x14ac:dyDescent="0.25">
      <c r="A52" s="121"/>
      <c r="B52" s="5">
        <f>'Ενδεικτ. προϋπολογισμός'!B58</f>
        <v>25</v>
      </c>
      <c r="C52" s="6" t="str">
        <f>'Ενδεικτ. προϋπολογισμός'!C58</f>
        <v>Μούφες γαλβανιζέ κορδωνάτες  2 ½"</v>
      </c>
      <c r="D52" s="6" t="str">
        <f t="shared" si="0"/>
        <v>Μούφες γαλβανιζέ κορδωνάτες  2 ½"</v>
      </c>
    </row>
    <row r="53" spans="1:11" ht="25.5" x14ac:dyDescent="0.25">
      <c r="A53" s="121"/>
      <c r="B53" s="5">
        <f>'Ενδεικτ. προϋπολογισμός'!B59</f>
        <v>26</v>
      </c>
      <c r="C53" s="6" t="str">
        <f>'Ενδεικτ. προϋπολογισμός'!C59</f>
        <v>Τάπες αρσενικές γαλβανιζέ 3''</v>
      </c>
      <c r="D53" s="6" t="str">
        <f t="shared" si="0"/>
        <v>Τάπες αρσενικές γαλβανιζέ 3''</v>
      </c>
    </row>
    <row r="54" spans="1:11" ht="25.5" x14ac:dyDescent="0.25">
      <c r="A54" s="121"/>
      <c r="B54" s="5">
        <f>'Ενδεικτ. προϋπολογισμός'!B60</f>
        <v>27</v>
      </c>
      <c r="C54" s="6" t="str">
        <f>'Ενδεικτ. προϋπολογισμός'!C60</f>
        <v>Τάπες θηλυκές γαλβανιζέ 3''</v>
      </c>
      <c r="D54" s="6" t="str">
        <f t="shared" si="0"/>
        <v>Τάπες θηλυκές γαλβανιζέ 3''</v>
      </c>
    </row>
    <row r="55" spans="1:11" ht="25.5" x14ac:dyDescent="0.25">
      <c r="A55" s="121"/>
      <c r="B55" s="5">
        <f>'Ενδεικτ. προϋπολογισμός'!B61</f>
        <v>28</v>
      </c>
      <c r="C55" s="6" t="str">
        <f>'Ενδεικτ. προϋπολογισμός'!C61</f>
        <v>Τάπες αρσενικές γαλβανιζέ 2 ½"</v>
      </c>
      <c r="D55" s="6" t="str">
        <f t="shared" si="0"/>
        <v>Τάπες αρσενικές γαλβανιζέ 2 ½"</v>
      </c>
    </row>
    <row r="56" spans="1:11" ht="25.5" x14ac:dyDescent="0.25">
      <c r="A56" s="121"/>
      <c r="B56" s="5">
        <f>'Ενδεικτ. προϋπολογισμός'!B62</f>
        <v>29</v>
      </c>
      <c r="C56" s="6" t="str">
        <f>'Ενδεικτ. προϋπολογισμός'!C62</f>
        <v>Τάπες θηλυκές γαλβανιζέ 2 ½"</v>
      </c>
      <c r="D56" s="6" t="str">
        <f t="shared" si="0"/>
        <v>Τάπες θηλυκές γαλβανιζέ 2 ½"</v>
      </c>
    </row>
    <row r="57" spans="1:11" ht="38.25" x14ac:dyDescent="0.25">
      <c r="A57" s="121"/>
      <c r="B57" s="5">
        <f>'Ενδεικτ. προϋπολογισμός'!B63</f>
        <v>30</v>
      </c>
      <c r="C57" s="6" t="str">
        <f>'Ενδεικτ. προϋπολογισμός'!C63</f>
        <v xml:space="preserve">Γωνίες γαλβανιζέ 90ο μοίρες Θηλυκές 3'' </v>
      </c>
      <c r="D57" s="6" t="str">
        <f t="shared" si="0"/>
        <v xml:space="preserve">Γωνίες γαλβανιζέ 90ο μοίρες Θηλυκές 3'' </v>
      </c>
    </row>
    <row r="58" spans="1:11" ht="38.25" x14ac:dyDescent="0.25">
      <c r="A58" s="121"/>
      <c r="B58" s="5">
        <f>'Ενδεικτ. προϋπολογισμός'!B64</f>
        <v>31</v>
      </c>
      <c r="C58" s="6" t="str">
        <f>'Ενδεικτ. προϋπολογισμός'!C64</f>
        <v xml:space="preserve">Γωνίες γαλβανιζέ 90ο μοίρες Θηλυκές   2 ½"' </v>
      </c>
      <c r="D58" s="6" t="str">
        <f t="shared" si="0"/>
        <v xml:space="preserve">Γωνίες γαλβανιζέ 90ο μοίρες Θηλυκές   2 ½"' </v>
      </c>
    </row>
    <row r="59" spans="1:11" x14ac:dyDescent="0.25">
      <c r="A59" s="121"/>
      <c r="B59" s="5">
        <f>'Ενδεικτ. προϋπολογισμός'!B65</f>
        <v>32</v>
      </c>
      <c r="C59" s="6" t="str">
        <f>'Ενδεικτ. προϋπολογισμός'!C65</f>
        <v>Νιπέλ γαλβανιζέ 3''</v>
      </c>
      <c r="D59" s="6" t="str">
        <f t="shared" si="0"/>
        <v>Νιπέλ γαλβανιζέ 3''</v>
      </c>
    </row>
    <row r="60" spans="1:11" ht="25.5" x14ac:dyDescent="0.25">
      <c r="A60" s="121"/>
      <c r="B60" s="5">
        <f>'Ενδεικτ. προϋπολογισμός'!B66</f>
        <v>33</v>
      </c>
      <c r="C60" s="6" t="str">
        <f>'Ενδεικτ. προϋπολογισμός'!C66</f>
        <v>Νιπέλ γαλβανιζέ 2 ½"</v>
      </c>
      <c r="D60" s="6" t="str">
        <f t="shared" si="0"/>
        <v>Νιπέλ γαλβανιζέ 2 ½"</v>
      </c>
    </row>
    <row r="61" spans="1:11" s="32" customFormat="1" ht="102" x14ac:dyDescent="0.25">
      <c r="A61" s="121"/>
      <c r="B61" s="5">
        <f>'Ενδεικτ. προϋπολογισμός'!B67</f>
        <v>34</v>
      </c>
      <c r="C61" s="6" t="str">
        <f>'Ενδεικτ. προϋπολογισμός'!C67</f>
        <v>Σωλήνας άδρευσης - υδρευσης άδρευσης των 6m από σκληρό PVC (χρώματος γκρι σκούρο) κομπλέ, κατά ΕΛΟΤ 1401, PN 10atm  DN 63</v>
      </c>
      <c r="D61" s="6" t="str">
        <f t="shared" si="0"/>
        <v>Σωλήνας άδρευσης - υδρευσης άδρευσης των 6m από σκληρό PVC (χρώματος γκρι σκούρο) κομπλέ, κατά ΕΛΟΤ 1401, PN 10atm  DN 63</v>
      </c>
      <c r="E61" s="10"/>
      <c r="F61" s="10"/>
      <c r="G61" s="10"/>
      <c r="H61" s="10"/>
      <c r="I61" s="10"/>
      <c r="J61" s="10"/>
      <c r="K61" s="10"/>
    </row>
    <row r="62" spans="1:11" s="32" customFormat="1" ht="102" x14ac:dyDescent="0.25">
      <c r="A62" s="121"/>
      <c r="B62" s="5">
        <f>'Ενδεικτ. προϋπολογισμός'!B68</f>
        <v>35</v>
      </c>
      <c r="C62" s="6" t="str">
        <f>'Ενδεικτ. προϋπολογισμός'!C68</f>
        <v>Σωλήνας άδρευσης - υδρευσης άδρευσης των 6m από σκληρό PVC (χρώματος γκρι σκούρο) κομπλέ, κατά ΕΛΟΤ 1401, PN 10atm  DN 90</v>
      </c>
      <c r="D62" s="6" t="str">
        <f t="shared" si="0"/>
        <v>Σωλήνας άδρευσης - υδρευσης άδρευσης των 6m από σκληρό PVC (χρώματος γκρι σκούρο) κομπλέ, κατά ΕΛΟΤ 1401, PN 10atm  DN 90</v>
      </c>
      <c r="E62" s="10"/>
      <c r="F62" s="10"/>
      <c r="G62" s="10"/>
      <c r="H62" s="10"/>
      <c r="I62" s="10"/>
      <c r="J62" s="10"/>
      <c r="K62" s="10"/>
    </row>
    <row r="63" spans="1:11" s="32" customFormat="1" ht="102" x14ac:dyDescent="0.25">
      <c r="A63" s="121"/>
      <c r="B63" s="5">
        <f>'Ενδεικτ. προϋπολογισμός'!B69</f>
        <v>36</v>
      </c>
      <c r="C63" s="6" t="str">
        <f>'Ενδεικτ. προϋπολογισμός'!C69</f>
        <v>Σωλήνας άδρευσης - υδρευσης άδρευσης των 6m από σκληρό PVC (χρώματος γκρι σκούρο) κομπλέ, κατά ΕΛΟΤ 1401, PN 10atm  DN 110</v>
      </c>
      <c r="D63" s="6" t="str">
        <f t="shared" si="0"/>
        <v>Σωλήνας άδρευσης - υδρευσης άδρευσης των 6m από σκληρό PVC (χρώματος γκρι σκούρο) κομπλέ, κατά ΕΛΟΤ 1401, PN 10atm  DN 110</v>
      </c>
      <c r="E63" s="10"/>
      <c r="F63" s="10"/>
      <c r="G63" s="10"/>
      <c r="H63" s="10"/>
      <c r="I63" s="10"/>
      <c r="J63" s="10"/>
      <c r="K63" s="10"/>
    </row>
    <row r="64" spans="1:11" s="32" customFormat="1" ht="102" x14ac:dyDescent="0.25">
      <c r="A64" s="121"/>
      <c r="B64" s="5">
        <f>'Ενδεικτ. προϋπολογισμός'!B70</f>
        <v>37</v>
      </c>
      <c r="C64" s="6" t="str">
        <f>'Ενδεικτ. προϋπολογισμός'!C70</f>
        <v>Σωλήνας άδρευσης - υδρευσης άδρευσης των 6m από σκληρό PVC (χρώματος γκρι σκούρο) κομπλέ, κατά ΕΛΟΤ 1401, PN 10atm  DN 125</v>
      </c>
      <c r="D64" s="6" t="str">
        <f t="shared" si="0"/>
        <v>Σωλήνας άδρευσης - υδρευσης άδρευσης των 6m από σκληρό PVC (χρώματος γκρι σκούρο) κομπλέ, κατά ΕΛΟΤ 1401, PN 10atm  DN 125</v>
      </c>
      <c r="E64" s="10"/>
      <c r="F64" s="10"/>
      <c r="G64" s="10"/>
      <c r="H64" s="10"/>
      <c r="I64" s="10"/>
      <c r="J64" s="10"/>
      <c r="K64" s="10"/>
    </row>
    <row r="65" spans="1:11" s="32" customFormat="1" ht="102" x14ac:dyDescent="0.25">
      <c r="A65" s="121"/>
      <c r="B65" s="5">
        <f>'Ενδεικτ. προϋπολογισμός'!B71</f>
        <v>38</v>
      </c>
      <c r="C65" s="6" t="str">
        <f>'Ενδεικτ. προϋπολογισμός'!C71</f>
        <v>Σωλήνας άδρευσης - υδρευσης άδρευσης των 6m από σκληρό PVC (χρώματος γκρι σκούρο) κομπλέ, κατά ΕΛΟΤ 1401, PN 10atm  DN 140</v>
      </c>
      <c r="D65" s="6" t="str">
        <f t="shared" si="0"/>
        <v>Σωλήνας άδρευσης - υδρευσης άδρευσης των 6m από σκληρό PVC (χρώματος γκρι σκούρο) κομπλέ, κατά ΕΛΟΤ 1401, PN 10atm  DN 140</v>
      </c>
      <c r="E65" s="10"/>
      <c r="F65" s="10"/>
      <c r="G65" s="10"/>
      <c r="H65" s="10"/>
      <c r="I65" s="10"/>
      <c r="J65" s="10"/>
      <c r="K65" s="10"/>
    </row>
    <row r="66" spans="1:11" s="32" customFormat="1" ht="102" x14ac:dyDescent="0.25">
      <c r="A66" s="121" t="str">
        <f>A44</f>
        <v>43323000-3</v>
      </c>
      <c r="B66" s="5">
        <f>'Ενδεικτ. προϋπολογισμός'!B72</f>
        <v>39</v>
      </c>
      <c r="C66" s="6" t="str">
        <f>'Ενδεικτ. προϋπολογισμός'!C72</f>
        <v>Σωλήνας άδρευσης - υδρευσης άδρευσης των 6m από σκληρό PVC (χρώματος γκρι σκούρο) κομπλέ, κατά ΕΛΟΤ 1401, PN 10atm  DN 160</v>
      </c>
      <c r="D66" s="6" t="str">
        <f t="shared" si="0"/>
        <v>Σωλήνας άδρευσης - υδρευσης άδρευσης των 6m από σκληρό PVC (χρώματος γκρι σκούρο) κομπλέ, κατά ΕΛΟΤ 1401, PN 10atm  DN 160</v>
      </c>
      <c r="E66" s="10"/>
      <c r="F66" s="10"/>
      <c r="G66" s="10"/>
      <c r="H66" s="10"/>
      <c r="I66" s="10"/>
      <c r="J66" s="10"/>
      <c r="K66" s="10"/>
    </row>
    <row r="67" spans="1:11" s="32" customFormat="1" ht="102" x14ac:dyDescent="0.25">
      <c r="A67" s="121"/>
      <c r="B67" s="5">
        <f>'Ενδεικτ. προϋπολογισμός'!B73</f>
        <v>40</v>
      </c>
      <c r="C67" s="6" t="str">
        <f>'Ενδεικτ. προϋπολογισμός'!C73</f>
        <v>Σωλήνας άδρευσης - υδρευσης άδρευσης των 6m από σκληρό PVC (χρώματος γκρι σκούρο) κομπλέ, κατά ΕΛΟΤ 1401, PN 10atm  DN 200</v>
      </c>
      <c r="D67" s="6" t="str">
        <f t="shared" si="0"/>
        <v>Σωλήνας άδρευσης - υδρευσης άδρευσης των 6m από σκληρό PVC (χρώματος γκρι σκούρο) κομπλέ, κατά ΕΛΟΤ 1401, PN 10atm  DN 200</v>
      </c>
      <c r="E67" s="10"/>
      <c r="F67" s="10"/>
      <c r="G67" s="10"/>
      <c r="H67" s="10"/>
      <c r="I67" s="10"/>
      <c r="J67" s="10"/>
      <c r="K67" s="10"/>
    </row>
    <row r="68" spans="1:11" s="32" customFormat="1" ht="102" x14ac:dyDescent="0.25">
      <c r="A68" s="121"/>
      <c r="B68" s="5">
        <f>'Ενδεικτ. προϋπολογισμός'!B74</f>
        <v>41</v>
      </c>
      <c r="C68" s="6" t="str">
        <f>'Ενδεικτ. προϋπολογισμός'!C74</f>
        <v>Σωλήνας άδρευσης - υδρευσης άδρευσης των 6m από σκληρό PVC (χρώματος γκρι σκούρο) κομπλέ, κατά ΕΛΟΤ 1401, PN 10atm  DN 225</v>
      </c>
      <c r="D68" s="6" t="str">
        <f t="shared" si="0"/>
        <v>Σωλήνας άδρευσης - υδρευσης άδρευσης των 6m από σκληρό PVC (χρώματος γκρι σκούρο) κομπλέ, κατά ΕΛΟΤ 1401, PN 10atm  DN 225</v>
      </c>
      <c r="E68" s="10"/>
      <c r="F68" s="10"/>
      <c r="G68" s="10"/>
      <c r="H68" s="10"/>
      <c r="I68" s="10"/>
      <c r="J68" s="10"/>
      <c r="K68" s="10"/>
    </row>
    <row r="69" spans="1:11" s="32" customFormat="1" ht="102" x14ac:dyDescent="0.25">
      <c r="A69" s="121"/>
      <c r="B69" s="5">
        <f>'Ενδεικτ. προϋπολογισμός'!B75</f>
        <v>42</v>
      </c>
      <c r="C69" s="6" t="str">
        <f>'Ενδεικτ. προϋπολογισμός'!C75</f>
        <v>Σωλήνας άδρευσης - υδρευσης άδρευσης των 6m από σκληρό PVC (χρώματος γκρι σκούρο) κομπλέ, κατά ΕΛΟΤ 1401, PN 10atm  DN 250</v>
      </c>
      <c r="D69" s="6" t="str">
        <f t="shared" si="0"/>
        <v>Σωλήνας άδρευσης - υδρευσης άδρευσης των 6m από σκληρό PVC (χρώματος γκρι σκούρο) κομπλέ, κατά ΕΛΟΤ 1401, PN 10atm  DN 250</v>
      </c>
      <c r="E69" s="10"/>
      <c r="F69" s="10"/>
      <c r="G69" s="10"/>
      <c r="H69" s="10"/>
      <c r="I69" s="10"/>
      <c r="J69" s="10"/>
      <c r="K69" s="10"/>
    </row>
    <row r="70" spans="1:11" ht="102" x14ac:dyDescent="0.25">
      <c r="A70" s="121"/>
      <c r="B70" s="5">
        <f>'Ενδεικτ. προϋπολογισμός'!B76</f>
        <v>43</v>
      </c>
      <c r="C70" s="6" t="str">
        <f>'Ενδεικτ. προϋπολογισμός'!C76</f>
        <v>Σωλήνας άδρευσης - υδρευσης άδρευσης των 6m από σκληρό PVC (χρώματος γκρι σκούρο) κομπλέ, κατά ΕΛΟΤ 1401, PN 10atm  DN 280</v>
      </c>
      <c r="D70" s="6" t="str">
        <f t="shared" si="0"/>
        <v>Σωλήνας άδρευσης - υδρευσης άδρευσης των 6m από σκληρό PVC (χρώματος γκρι σκούρο) κομπλέ, κατά ΕΛΟΤ 1401, PN 10atm  DN 280</v>
      </c>
    </row>
    <row r="71" spans="1:11" ht="25.5" x14ac:dyDescent="0.25">
      <c r="A71" s="121"/>
      <c r="B71" s="5">
        <f>'Ενδεικτ. προϋπολογισμός'!B77</f>
        <v>44</v>
      </c>
      <c r="C71" s="6" t="str">
        <f>'Ενδεικτ. προϋπολογισμός'!C77</f>
        <v>Φλάντζα μεταλλική 3'', με 8 τρύπες</v>
      </c>
      <c r="D71" s="6" t="str">
        <f t="shared" si="0"/>
        <v>Φλάντζα μεταλλική 3'', με 8 τρύπες</v>
      </c>
    </row>
    <row r="72" spans="1:11" ht="25.5" x14ac:dyDescent="0.25">
      <c r="A72" s="122"/>
      <c r="B72" s="5">
        <f>'Ενδεικτ. προϋπολογισμός'!B78</f>
        <v>45</v>
      </c>
      <c r="C72" s="6" t="str">
        <f>'Ενδεικτ. προϋπολογισμός'!C78</f>
        <v>Φλάντζα μεταλλική 2 1/2'', με 4 τρύπες</v>
      </c>
      <c r="D72" s="6" t="str">
        <f t="shared" si="0"/>
        <v>Φλάντζα μεταλλική 2 1/2'', με 4 τρύπες</v>
      </c>
    </row>
    <row r="73" spans="1:11" s="32" customFormat="1" x14ac:dyDescent="0.25">
      <c r="A73" s="34"/>
      <c r="B73" s="35"/>
      <c r="C73" s="36"/>
      <c r="D73" s="36"/>
      <c r="E73" s="10"/>
      <c r="F73" s="10"/>
      <c r="G73" s="10"/>
      <c r="H73" s="10"/>
      <c r="I73" s="10"/>
      <c r="J73" s="10"/>
      <c r="K73" s="10"/>
    </row>
    <row r="74" spans="1:11" s="32" customFormat="1" x14ac:dyDescent="0.25">
      <c r="A74" s="34"/>
      <c r="B74" s="35"/>
      <c r="C74" s="36"/>
      <c r="D74" s="36"/>
      <c r="E74" s="10"/>
      <c r="F74" s="10"/>
      <c r="G74" s="10"/>
      <c r="H74" s="10"/>
      <c r="I74" s="10"/>
      <c r="J74" s="10"/>
      <c r="K74" s="10"/>
    </row>
    <row r="75" spans="1:11" s="32" customFormat="1" x14ac:dyDescent="0.25">
      <c r="A75" s="34"/>
      <c r="B75" s="35"/>
      <c r="C75" s="36"/>
      <c r="D75" s="36"/>
      <c r="E75" s="10"/>
      <c r="F75" s="10"/>
      <c r="G75" s="10"/>
      <c r="H75" s="10"/>
      <c r="I75" s="10"/>
      <c r="J75" s="10"/>
      <c r="K75" s="10"/>
    </row>
  </sheetData>
  <mergeCells count="8">
    <mergeCell ref="A29:A43"/>
    <mergeCell ref="A44:A65"/>
    <mergeCell ref="A66:A72"/>
    <mergeCell ref="A1:D1"/>
    <mergeCell ref="A2:D2"/>
    <mergeCell ref="A26:D26"/>
    <mergeCell ref="A4:A14"/>
    <mergeCell ref="A15:A25"/>
  </mergeCells>
  <phoneticPr fontId="18" type="noConversion"/>
  <pageMargins left="0.23622047244094491" right="0.23622047244094491"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Καθορισμένες περιοχές</vt:lpstr>
      </vt:variant>
      <vt:variant>
        <vt:i4>2</vt:i4>
      </vt:variant>
    </vt:vector>
  </HeadingPairs>
  <TitlesOfParts>
    <vt:vector size="5" baseType="lpstr">
      <vt:lpstr>Ενδεικτ. προϋπολογισμός</vt:lpstr>
      <vt:lpstr>Οικονομική προσφορά</vt:lpstr>
      <vt:lpstr>τεχνικές προδιαγραφές</vt:lpstr>
      <vt:lpstr>'Ενδεικτ. προϋπολογισμός'!Print_Area</vt:lpstr>
      <vt:lpstr>'τεχνικές προδιαγραφές'!Print_Area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Μαρια</dc:creator>
  <cp:lastModifiedBy>user</cp:lastModifiedBy>
  <cp:lastPrinted>2021-05-07T10:56:21Z</cp:lastPrinted>
  <dcterms:created xsi:type="dcterms:W3CDTF">2014-03-18T06:27:27Z</dcterms:created>
  <dcterms:modified xsi:type="dcterms:W3CDTF">2021-05-07T10:56:32Z</dcterms:modified>
</cp:coreProperties>
</file>